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518\aaaRATOWNICTWO MEDYCZNEaaa\Zakresy przedmiotowe\"/>
    </mc:Choice>
  </mc:AlternateContent>
  <xr:revisionPtr revIDLastSave="0" documentId="13_ncr:1_{4B9365D1-8447-4D01-8D24-DAA19DEA2D39}" xr6:coauthVersionLast="47" xr6:coauthVersionMax="47" xr10:uidLastSave="{00000000-0000-0000-0000-000000000000}"/>
  <bookViews>
    <workbookView xWindow="28680" yWindow="-120" windowWidth="29040" windowHeight="15720" xr2:uid="{E368482E-64CB-4A32-932B-828B3E430EB9}"/>
  </bookViews>
  <sheets>
    <sheet name="2025-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1" l="1"/>
  <c r="G125" i="1"/>
  <c r="F125" i="1"/>
  <c r="E125" i="1"/>
  <c r="F44" i="1" l="1"/>
  <c r="I26" i="1"/>
  <c r="G26" i="1"/>
  <c r="F26" i="1"/>
  <c r="E26" i="1"/>
  <c r="I94" i="1" l="1"/>
  <c r="G94" i="1"/>
  <c r="F94" i="1"/>
  <c r="E94" i="1"/>
  <c r="D94" i="1"/>
  <c r="I86" i="1"/>
  <c r="I49" i="1"/>
  <c r="G49" i="1"/>
  <c r="F49" i="1"/>
  <c r="D49" i="1"/>
  <c r="H37" i="1"/>
  <c r="I37" i="1"/>
  <c r="B94" i="1"/>
  <c r="H86" i="1" l="1"/>
  <c r="D86" i="1"/>
  <c r="B86" i="1"/>
  <c r="B26" i="1" l="1"/>
  <c r="I132" i="1" l="1"/>
  <c r="H132" i="1"/>
  <c r="H133" i="1" s="1"/>
  <c r="B132" i="1"/>
  <c r="D131" i="1"/>
  <c r="D130" i="1"/>
  <c r="D129" i="1"/>
  <c r="D128" i="1"/>
  <c r="D127" i="1"/>
  <c r="B125" i="1"/>
  <c r="D124" i="1"/>
  <c r="D105" i="1"/>
  <c r="D104" i="1"/>
  <c r="D125" i="1" s="1"/>
  <c r="I102" i="1"/>
  <c r="G102" i="1"/>
  <c r="F102" i="1"/>
  <c r="E102" i="1"/>
  <c r="B102" i="1"/>
  <c r="D101" i="1"/>
  <c r="D100" i="1"/>
  <c r="H95" i="1"/>
  <c r="I75" i="1"/>
  <c r="G75" i="1"/>
  <c r="F75" i="1"/>
  <c r="F95" i="1" s="1"/>
  <c r="E75" i="1"/>
  <c r="B75" i="1"/>
  <c r="D73" i="1"/>
  <c r="D72" i="1"/>
  <c r="D71" i="1"/>
  <c r="D69" i="1"/>
  <c r="D68" i="1"/>
  <c r="D67" i="1"/>
  <c r="D66" i="1"/>
  <c r="D62" i="1"/>
  <c r="D61" i="1"/>
  <c r="D59" i="1"/>
  <c r="I57" i="1"/>
  <c r="G57" i="1"/>
  <c r="B57" i="1"/>
  <c r="D55" i="1"/>
  <c r="I44" i="1"/>
  <c r="G44" i="1"/>
  <c r="E44" i="1"/>
  <c r="B44" i="1"/>
  <c r="D44" i="1"/>
  <c r="H50" i="1"/>
  <c r="D37" i="1"/>
  <c r="B37" i="1"/>
  <c r="I33" i="1"/>
  <c r="G33" i="1"/>
  <c r="E33" i="1"/>
  <c r="B33" i="1"/>
  <c r="D31" i="1"/>
  <c r="D30" i="1"/>
  <c r="D29" i="1"/>
  <c r="D28" i="1"/>
  <c r="D23" i="1"/>
  <c r="D22" i="1"/>
  <c r="D19" i="1"/>
  <c r="D17" i="1"/>
  <c r="D16" i="1"/>
  <c r="D15" i="1"/>
  <c r="I13" i="1"/>
  <c r="G13" i="1"/>
  <c r="F13" i="1"/>
  <c r="F50" i="1" s="1"/>
  <c r="E13" i="1"/>
  <c r="B13" i="1"/>
  <c r="D12" i="1"/>
  <c r="D11" i="1"/>
  <c r="D10" i="1"/>
  <c r="D9" i="1"/>
  <c r="D8" i="1"/>
  <c r="D7" i="1"/>
  <c r="D6" i="1"/>
  <c r="D5" i="1"/>
  <c r="I50" i="1" l="1"/>
  <c r="B50" i="1"/>
  <c r="B133" i="1"/>
  <c r="D26" i="1"/>
  <c r="G50" i="1"/>
  <c r="E133" i="1"/>
  <c r="F133" i="1"/>
  <c r="G133" i="1"/>
  <c r="I133" i="1"/>
  <c r="D102" i="1"/>
  <c r="D33" i="1"/>
  <c r="D50" i="1" s="1"/>
  <c r="D57" i="1"/>
  <c r="E95" i="1"/>
  <c r="D75" i="1"/>
  <c r="B95" i="1"/>
  <c r="E50" i="1"/>
  <c r="D13" i="1"/>
  <c r="D132" i="1"/>
  <c r="G95" i="1"/>
  <c r="H134" i="1"/>
  <c r="I95" i="1"/>
  <c r="B134" i="1" l="1"/>
  <c r="D133" i="1"/>
  <c r="D95" i="1"/>
  <c r="E134" i="1"/>
  <c r="F134" i="1"/>
  <c r="I134" i="1"/>
  <c r="G134" i="1"/>
  <c r="D134" i="1" l="1"/>
</calcChain>
</file>

<file path=xl/sharedStrings.xml><?xml version="1.0" encoding="utf-8"?>
<sst xmlns="http://schemas.openxmlformats.org/spreadsheetml/2006/main" count="892" uniqueCount="395">
  <si>
    <t xml:space="preserve">Nazwa przedmiotu </t>
  </si>
  <si>
    <t>Punkty ECTS</t>
  </si>
  <si>
    <t>Forma zaliczenia  przedmiotu</t>
  </si>
  <si>
    <t>Ogólny wymiar godzin</t>
  </si>
  <si>
    <t>W tym:</t>
  </si>
  <si>
    <t>Nazwa Jednostki</t>
  </si>
  <si>
    <t>(1 - semestr zimowy, 2 - semestr letni)</t>
  </si>
  <si>
    <t>wyk</t>
  </si>
  <si>
    <t>sem</t>
  </si>
  <si>
    <t>ćwicz</t>
  </si>
  <si>
    <t>prakt</t>
  </si>
  <si>
    <t>sam</t>
  </si>
  <si>
    <t>Anatomia (1,2)</t>
  </si>
  <si>
    <t>egz.</t>
  </si>
  <si>
    <t>Zakład Anatomii Człowieka</t>
  </si>
  <si>
    <t>Fizjologia z elementami fizjologii klinicznej (1,2)</t>
  </si>
  <si>
    <t>Zakład Biofizyki Fizjologii i Patofizjologi</t>
  </si>
  <si>
    <t>Biochemia z elementami chemii (1)</t>
  </si>
  <si>
    <t xml:space="preserve">zaliczenie </t>
  </si>
  <si>
    <t>Zakład Biochemii i Żywienia</t>
  </si>
  <si>
    <t>Biofizyka (2)</t>
  </si>
  <si>
    <t>Biologia i mikrobiologia (2)</t>
  </si>
  <si>
    <t>Zakład Biologii Medycznej</t>
  </si>
  <si>
    <t>Patologia (2)</t>
  </si>
  <si>
    <t>Farmakologia z toksykologią (2)</t>
  </si>
  <si>
    <t>Katedra i Zakład Farmakologii Doświadczalnej i Klinicznej</t>
  </si>
  <si>
    <t>Razem:</t>
  </si>
  <si>
    <t>Socjologia medycyny (1)</t>
  </si>
  <si>
    <t>S4</t>
  </si>
  <si>
    <t>Psychologia (1,2)</t>
  </si>
  <si>
    <t>Studium Psychologii Zdrowia</t>
  </si>
  <si>
    <t>Zakład Zdrowia Publicznego</t>
  </si>
  <si>
    <t>Etyka zawodowa ratownika medycznego (1)</t>
  </si>
  <si>
    <t>Ekonomia i zarządzanie w ochronie zdrowia  (1)</t>
  </si>
  <si>
    <t xml:space="preserve">Zakład Ratownictwa Medycznego </t>
  </si>
  <si>
    <t>Język obcy (1,2)</t>
  </si>
  <si>
    <t>Studium Języków Obcych - Angielski</t>
  </si>
  <si>
    <t>Techniki zabiegów medycznych (1)</t>
  </si>
  <si>
    <t>Zakład Nauczania Anestezjologii i Intensywnej Terapii</t>
  </si>
  <si>
    <t>Praktyki wakacyjne - ZRM (2)</t>
  </si>
  <si>
    <t>Praktyki wakacyjne - SOR (2)</t>
  </si>
  <si>
    <t>Studium Komunikacji Medycznej</t>
  </si>
  <si>
    <t>Studium Wychowania Fizycznego i Sportu</t>
  </si>
  <si>
    <t>Przedmiot do wyboru (1) - Historia medycyny (1)</t>
  </si>
  <si>
    <t>Przedmiot do wyboru (1) - Bezpieczeństwo pacjenta w systemach ochrony zdrowia (1)</t>
  </si>
  <si>
    <t>Przedmiot do wyboru (2) – Podstawy badań klinicznych (2)</t>
  </si>
  <si>
    <t>Przedmiot do wyboru (2) - Patofizjologia (2)</t>
  </si>
  <si>
    <t>Zakład Biofizyki i Fizjologii Człowieka</t>
  </si>
  <si>
    <t>Szkolenie BHP (1)</t>
  </si>
  <si>
    <t>Dział Ochrony Pracy i Środowiska</t>
  </si>
  <si>
    <t>Zakład Medycyny Społecznej i Zdrowia Publicznego</t>
  </si>
  <si>
    <t>Szkolenie biblioteczne (1)</t>
  </si>
  <si>
    <t>Biblioteka Główna</t>
  </si>
  <si>
    <t>(3- semestr zimowy, 4 - semestr letni)</t>
  </si>
  <si>
    <t>Język obcy (3,4)</t>
  </si>
  <si>
    <t>Studium Języków Obcych</t>
  </si>
  <si>
    <t>razem:</t>
  </si>
  <si>
    <t>C. Nauki kliniczne</t>
  </si>
  <si>
    <t>Kardiologia (3)</t>
  </si>
  <si>
    <t>I Katedra i Klinika Kardiologii</t>
  </si>
  <si>
    <t>Intensywna terapia (3)</t>
  </si>
  <si>
    <t>Medycyna katastrof (3)</t>
  </si>
  <si>
    <t>Medycyna taktyczna (4)</t>
  </si>
  <si>
    <t xml:space="preserve">Klinika Chorób Wewnętrznych </t>
  </si>
  <si>
    <t>Pediatria (3)</t>
  </si>
  <si>
    <t>Urologia (4)</t>
  </si>
  <si>
    <t>Katedra i Klinika Urologii Ogólnej, Onkologicznej i Czynnościowej</t>
  </si>
  <si>
    <t>D. Praktyki zawodowe</t>
  </si>
  <si>
    <t>III Klinika Chorób Wewnętrznych i Kardiologii</t>
  </si>
  <si>
    <t>Praktyki śródroczne - ZRM (3,4)</t>
  </si>
  <si>
    <t>Przedmiot do wyboru (1) - Trudny dostęp naczyniowy (3)</t>
  </si>
  <si>
    <t>Przedmiot do wybory (1) - Umiejętności nietechniczne w zespole ratownictwa medycznego (3)</t>
  </si>
  <si>
    <t>(5- semestr zimowy, 6 - semestr letni)</t>
  </si>
  <si>
    <t>Zakład Dydaktyki Ginekologiczno-Położniczej</t>
  </si>
  <si>
    <t xml:space="preserve">Zakład Pielęgniarstwa Chirurgicznego, Transplantacyjnego i Leczenia Pozaustrojowego </t>
  </si>
  <si>
    <t>Techniki zabiegów medycznych (5)</t>
  </si>
  <si>
    <t>Klinika Neurologii WNoZ</t>
  </si>
  <si>
    <t>Klinika Psychiatryczna</t>
  </si>
  <si>
    <t>Katedra i Klinika Ortopedii i Traumatologii Narządu Ruchu</t>
  </si>
  <si>
    <t>Klinika Chirurgii Czaszkowo-Szczękowo-Twarzowej, Chirurgii Jamy Ustnej i Implantologii</t>
  </si>
  <si>
    <t>Zakład Pielęgniarstwa Chirurgicznego, Transplantacyjnego i Leczenia Pozaustrojowego</t>
  </si>
  <si>
    <t>Razem III rok:</t>
  </si>
  <si>
    <t>Razem cykl kształcernia:</t>
  </si>
  <si>
    <t>Kierownik Jednostki</t>
  </si>
  <si>
    <t>Adres jednostki</t>
  </si>
  <si>
    <t>Telefon</t>
  </si>
  <si>
    <t>Zakład wiodący</t>
  </si>
  <si>
    <t>Koordynator przedmiotu</t>
  </si>
  <si>
    <t>S1A</t>
  </si>
  <si>
    <t>dr Maciej Ganczar</t>
  </si>
  <si>
    <t>ul. Trojdena 2a, 02-109 Warszawa</t>
  </si>
  <si>
    <t>22 572 08 63</t>
  </si>
  <si>
    <t>S3</t>
  </si>
  <si>
    <t>mgr Jerzy Chrzanowski</t>
  </si>
  <si>
    <t>ul. Trojdena 2c, 02-109 Warszawa</t>
  </si>
  <si>
    <t>22 572 05 28 (lub 529)</t>
  </si>
  <si>
    <t>1WR</t>
  </si>
  <si>
    <t>prof. dr hab. Marcin Grabowski</t>
  </si>
  <si>
    <t>Centralny Szpital Kliniczny - UCK WUM, ul. Banacha 1a, 02-097 Warszawa</t>
  </si>
  <si>
    <t xml:space="preserve">22 599 29 58 </t>
  </si>
  <si>
    <t>NZL</t>
  </si>
  <si>
    <t>dr hab. Dariusz Kosson</t>
  </si>
  <si>
    <t>Szpital Kliniczny Dzieciątka Jezus - UCK WUM, ul. Oczki 4, 02-007 Warszawa</t>
  </si>
  <si>
    <t>22 502 17 79</t>
  </si>
  <si>
    <t>NZR</t>
  </si>
  <si>
    <t>prof. dr hab. Robert Gałązkowski</t>
  </si>
  <si>
    <t>pok.203, ul. Litewska 14/16,                           00-576 Warszawa</t>
  </si>
  <si>
    <t>22 116 92 07 (lub 206)</t>
  </si>
  <si>
    <t>NZW</t>
  </si>
  <si>
    <t>p.o. dr hab. Michał Łodyga</t>
  </si>
  <si>
    <t>Szpital Grochowski im. Dr med. Rafała Masztaka Sp.z o.o., ul. Grenadierów 51/59, 04-073 Warszawa</t>
  </si>
  <si>
    <t>22 515 25 03</t>
  </si>
  <si>
    <t>NZZA</t>
  </si>
  <si>
    <t>dr hab. Patryk Rzońca</t>
  </si>
  <si>
    <t>ul. Chałubińskiego 5, 02-004 Warszawa</t>
  </si>
  <si>
    <t xml:space="preserve">22 629 98 92 </t>
  </si>
  <si>
    <t>NZI</t>
  </si>
  <si>
    <t>dr hab. Gabriela Olędzka</t>
  </si>
  <si>
    <t>ul. Litewska 14/16,                                    00-575 Warszawa</t>
  </si>
  <si>
    <t>22 116 92 50</t>
  </si>
  <si>
    <t>NZT</t>
  </si>
  <si>
    <t>prof. dr hab. Katarzyna Koziak</t>
  </si>
  <si>
    <t>22 11 66 128 (lub 174)</t>
  </si>
  <si>
    <t>1M9</t>
  </si>
  <si>
    <t>prof. dr hab. Dagmara Mirowska-Guzel</t>
  </si>
  <si>
    <t>CEPT, ul. Banacha 1B, 02-097 Warszawa</t>
  </si>
  <si>
    <t>22 116 61 60</t>
  </si>
  <si>
    <t>1M7</t>
  </si>
  <si>
    <t>prof. dr hab. Piotr Radziszewski</t>
  </si>
  <si>
    <t>Szpital Kliniczny Dzieciątka Jezus - UCK WUM, ul. Lindleya 4, 02-005 Warszawa</t>
  </si>
  <si>
    <t>22 502 17 23</t>
  </si>
  <si>
    <t>2W5</t>
  </si>
  <si>
    <t>prof. dr hab. Artur Mamcarz</t>
  </si>
  <si>
    <t>Międzyleski Szpital Specjalistyczny,       ul. Bursztynowa 2, 04-749 Warszawa</t>
  </si>
  <si>
    <t>22 473 53 11</t>
  </si>
  <si>
    <t>dr hab. Michał Łodyga</t>
  </si>
  <si>
    <t>NZG</t>
  </si>
  <si>
    <t>NZS</t>
  </si>
  <si>
    <t>p.o. kier. dr Marta Hreńczuk</t>
  </si>
  <si>
    <t>paw.11 D1, ul. Nowogrodzka 59, 02-006 Warszawa</t>
  </si>
  <si>
    <t>22 502 19 20</t>
  </si>
  <si>
    <t>NZP</t>
  </si>
  <si>
    <t>dr hab. Dariusz Koziorowski</t>
  </si>
  <si>
    <t>Mazowiecki Szpital Bródnowski, ul. Kondratowicza 8</t>
  </si>
  <si>
    <t>22 326 58 15</t>
  </si>
  <si>
    <t>NZO</t>
  </si>
  <si>
    <t>1WE</t>
  </si>
  <si>
    <t xml:space="preserve">dr hab. Paweł Łęgosz </t>
  </si>
  <si>
    <t>22 502 15 14</t>
  </si>
  <si>
    <t>WLS10</t>
  </si>
  <si>
    <t>dr hab. n. med. Paweł Zawadzki</t>
  </si>
  <si>
    <t>2MC</t>
  </si>
  <si>
    <t>AB</t>
  </si>
  <si>
    <t>1M33</t>
  </si>
  <si>
    <t>BIBG</t>
  </si>
  <si>
    <t>NZME</t>
  </si>
  <si>
    <t>Zakład Edukacji i Badań w Naukach o Zdrowiu</t>
  </si>
  <si>
    <t>NZD</t>
  </si>
  <si>
    <t>2MB</t>
  </si>
  <si>
    <t>NZB</t>
  </si>
  <si>
    <t>prof. dr hab. Dariusz Szukiewicz</t>
  </si>
  <si>
    <t>Kampus Lindleya (Budynek nr 12),             ul. Chałubińskiego 5, 02-004 Warszawa</t>
  </si>
  <si>
    <t>22 628 63 34</t>
  </si>
  <si>
    <t>ul. Banacha 1B,                                        02-097 Warszawa</t>
  </si>
  <si>
    <t>prof. dr hab. Joanna Gotlib-Małkowska</t>
  </si>
  <si>
    <t>II piętro, pokoje:209,210,213,                           ul. Litewska 14/16, 00-581 Warszawa</t>
  </si>
  <si>
    <t>dr Antonina Doroszewska</t>
  </si>
  <si>
    <t>II piętro, ul. Litewska 16,                             00-575 Warszawa</t>
  </si>
  <si>
    <t>22 116 92 71 lub 70</t>
  </si>
  <si>
    <t>dr hab. Dorota Włodarczyk</t>
  </si>
  <si>
    <t>pok.103, I piętro, ul. Litewska 14/16,         00-575 Warszawa</t>
  </si>
  <si>
    <t xml:space="preserve">22 116 92 11 </t>
  </si>
  <si>
    <t>prof. dr hab. Mariusz Gujski</t>
  </si>
  <si>
    <t>ul. Pawińśkiego 3c, 02-106 Warszawa</t>
  </si>
  <si>
    <t>22 599 21 80</t>
  </si>
  <si>
    <t>Studium Etyki Lekarskiej i Historii Medycyny</t>
  </si>
  <si>
    <t>prof. Tomasz Pasierski</t>
  </si>
  <si>
    <t>parter, pok.009, ul. Litewska 14a,            00-581 Warszawa</t>
  </si>
  <si>
    <t>22 116 92 34</t>
  </si>
  <si>
    <t>mgr Marcin Kowalczyk</t>
  </si>
  <si>
    <t>ul. Oczki 3, 02-007 Warszawa</t>
  </si>
  <si>
    <t>22 572 08 83</t>
  </si>
  <si>
    <t>prof. dr hab. Aneta Nitsch-Osuch</t>
  </si>
  <si>
    <t>pok. A 318, Pawińskiego 3a,                  02-106 Warszawa</t>
  </si>
  <si>
    <t>22 116 63 35</t>
  </si>
  <si>
    <t>mgr Agnieszka Czarnecka</t>
  </si>
  <si>
    <t>Żwirki i Wigury 63, 02-091 Warszawa</t>
  </si>
  <si>
    <t xml:space="preserve">22 116 60 11 </t>
  </si>
  <si>
    <r>
      <t xml:space="preserve">prof. dr hab. Robert Gałązkowski </t>
    </r>
    <r>
      <rPr>
        <u/>
        <sz val="8"/>
        <color rgb="FF0070C0"/>
        <rFont val="Arial"/>
        <family val="2"/>
        <charset val="238"/>
      </rPr>
      <t>robert.galazkowski@wum.edu.pl</t>
    </r>
  </si>
  <si>
    <r>
      <t xml:space="preserve">mgr Maria Godłoza </t>
    </r>
    <r>
      <rPr>
        <u/>
        <sz val="8"/>
        <color rgb="FF0070C0"/>
        <rFont val="Arial"/>
        <family val="2"/>
        <charset val="238"/>
      </rPr>
      <t xml:space="preserve">maria.godloza@wum.edu.pl </t>
    </r>
  </si>
  <si>
    <r>
      <t xml:space="preserve">mgr Agnieszka Besler </t>
    </r>
    <r>
      <rPr>
        <u/>
        <sz val="8"/>
        <color rgb="FF0070C0"/>
        <rFont val="Arial"/>
        <family val="2"/>
        <charset val="238"/>
      </rPr>
      <t>agnieszka.besler@wum.edu.pl</t>
    </r>
  </si>
  <si>
    <r>
      <t xml:space="preserve">dr hab. Dariusz Kosson </t>
    </r>
    <r>
      <rPr>
        <u/>
        <sz val="8"/>
        <color rgb="FF0070C0"/>
        <rFont val="Arial"/>
        <family val="2"/>
        <charset val="238"/>
      </rPr>
      <t>dariusz.kosson@wum.edu.pl</t>
    </r>
  </si>
  <si>
    <r>
      <t xml:space="preserve">mgr Jakub Zachaj </t>
    </r>
    <r>
      <rPr>
        <u/>
        <sz val="8"/>
        <color rgb="FF0070C0"/>
        <rFont val="Arial"/>
        <family val="2"/>
        <charset val="238"/>
      </rPr>
      <t>jakub.zachaj@wum.edu.pl</t>
    </r>
  </si>
  <si>
    <r>
      <t xml:space="preserve">dr hab. Michał Łodyga </t>
    </r>
    <r>
      <rPr>
        <u/>
        <sz val="8"/>
        <color rgb="FF0070C0"/>
        <rFont val="Arial"/>
        <family val="2"/>
        <charset val="238"/>
      </rPr>
      <t>michal.lodyga@wum.edu.pl</t>
    </r>
  </si>
  <si>
    <r>
      <t xml:space="preserve">mgr Brygida Krucińska </t>
    </r>
    <r>
      <rPr>
        <u/>
        <sz val="8"/>
        <color rgb="FF0070C0"/>
        <rFont val="Arial"/>
        <family val="2"/>
        <charset val="238"/>
      </rPr>
      <t>brygida.krucińska@wum.edu.pl</t>
    </r>
  </si>
  <si>
    <r>
      <t xml:space="preserve">dr Anna Minkiewicz-Zochniak </t>
    </r>
    <r>
      <rPr>
        <u/>
        <sz val="8"/>
        <color rgb="FF0070C0"/>
        <rFont val="Arial"/>
        <family val="2"/>
        <charset val="238"/>
      </rPr>
      <t>anna.minkiewicz@wum.edu.pl</t>
    </r>
  </si>
  <si>
    <r>
      <t xml:space="preserve">dr Stanisław Świeżewski </t>
    </r>
    <r>
      <rPr>
        <u/>
        <sz val="8"/>
        <color rgb="FF0070C0"/>
        <rFont val="Arial"/>
        <family val="2"/>
        <charset val="238"/>
      </rPr>
      <t>stanislaw.swiezewski@wum.edu.pl</t>
    </r>
  </si>
  <si>
    <r>
      <t xml:space="preserve">dr hab. Anna Staniszewska </t>
    </r>
    <r>
      <rPr>
        <u/>
        <sz val="8"/>
        <color rgb="FF0070C0"/>
        <rFont val="Arial"/>
        <family val="2"/>
        <charset val="238"/>
      </rPr>
      <t>anna.staniszewska@wum.edu.pl</t>
    </r>
  </si>
  <si>
    <r>
      <t xml:space="preserve">dr Jan Stachurski </t>
    </r>
    <r>
      <rPr>
        <u/>
        <sz val="8"/>
        <color rgb="FF0070C0"/>
        <rFont val="Arial"/>
        <family val="2"/>
        <charset val="238"/>
      </rPr>
      <t>jan.stachurski@wum.edu.pl</t>
    </r>
  </si>
  <si>
    <r>
      <t xml:space="preserve">dr Grzegorz Michalak </t>
    </r>
    <r>
      <rPr>
        <u/>
        <sz val="8"/>
        <color rgb="FF0070C0"/>
        <rFont val="Arial"/>
        <family val="2"/>
        <charset val="238"/>
      </rPr>
      <t>grzegorz.michalak@wum.edu.pl</t>
    </r>
  </si>
  <si>
    <r>
      <t xml:space="preserve">dr Daniel Celiński </t>
    </r>
    <r>
      <rPr>
        <u/>
        <sz val="8"/>
        <color rgb="FF0070C0"/>
        <rFont val="Arial"/>
        <family val="2"/>
        <charset val="238"/>
      </rPr>
      <t>daniel.celinski@wum.edu.pl</t>
    </r>
  </si>
  <si>
    <r>
      <t xml:space="preserve">dr inż. Aneta Binkowska </t>
    </r>
    <r>
      <rPr>
        <u/>
        <sz val="8"/>
        <color rgb="FF0070C0"/>
        <rFont val="Arial"/>
        <family val="2"/>
        <charset val="238"/>
      </rPr>
      <t>aneta.binkowska@wum.edu.pl</t>
    </r>
  </si>
  <si>
    <r>
      <t xml:space="preserve">prof. dr hab. Piotr Małkowski </t>
    </r>
    <r>
      <rPr>
        <u/>
        <sz val="8"/>
        <color rgb="FF0070C0"/>
        <rFont val="Arial"/>
        <family val="2"/>
        <charset val="238"/>
      </rPr>
      <t>piotr.malkowski@wum.edu.pl</t>
    </r>
  </si>
  <si>
    <t>-</t>
  </si>
  <si>
    <r>
      <t xml:space="preserve">dr hab. Dariusz Kosson                         </t>
    </r>
    <r>
      <rPr>
        <u/>
        <sz val="8"/>
        <color rgb="FF0070C0"/>
        <rFont val="Arial"/>
        <family val="2"/>
        <charset val="238"/>
      </rPr>
      <t>dariusz.kosson@wum.edu.pl</t>
    </r>
  </si>
  <si>
    <r>
      <t xml:space="preserve">dr Daniel Celiński                  </t>
    </r>
    <r>
      <rPr>
        <u/>
        <sz val="8"/>
        <color rgb="FF0070C0"/>
        <rFont val="Arial"/>
        <family val="2"/>
        <charset val="238"/>
      </rPr>
      <t>daniel.celinski@wum.edu.pl</t>
    </r>
  </si>
  <si>
    <r>
      <t xml:space="preserve">mgr Adam Gorgol </t>
    </r>
    <r>
      <rPr>
        <u/>
        <sz val="8"/>
        <color rgb="FF0070C0"/>
        <rFont val="Arial"/>
        <family val="2"/>
        <charset val="238"/>
      </rPr>
      <t>adam.gorgol@wum.edu.pl</t>
    </r>
  </si>
  <si>
    <r>
      <t xml:space="preserve">dr Edyta Wróbel </t>
    </r>
    <r>
      <rPr>
        <u/>
        <sz val="8"/>
        <color rgb="FF0070C0"/>
        <rFont val="Arial"/>
        <family val="2"/>
        <charset val="238"/>
      </rPr>
      <t>edyta.wrobel@wum.edu.pl</t>
    </r>
  </si>
  <si>
    <r>
      <t xml:space="preserve">dr Piotr Jeleń                        </t>
    </r>
    <r>
      <rPr>
        <u/>
        <sz val="8"/>
        <color rgb="FF0070C0"/>
        <rFont val="Arial"/>
        <family val="2"/>
        <charset val="238"/>
      </rPr>
      <t>piotr.jelen@wum.edu.pl</t>
    </r>
  </si>
  <si>
    <r>
      <t xml:space="preserve">prof. dr hab. Mariusz Panczyk </t>
    </r>
    <r>
      <rPr>
        <u/>
        <sz val="8"/>
        <color rgb="FF0070C0"/>
        <rFont val="Arial"/>
        <family val="2"/>
        <charset val="238"/>
      </rPr>
      <t>mariusz.panczyk@wum.edu.pl</t>
    </r>
  </si>
  <si>
    <r>
      <t xml:space="preserve">dr Piotr Wojdasiewicz </t>
    </r>
    <r>
      <rPr>
        <u/>
        <sz val="8"/>
        <color rgb="FF0070C0"/>
        <rFont val="Arial"/>
        <family val="2"/>
        <charset val="238"/>
      </rPr>
      <t>piotr.wojdasiewicz@wum.edu.pl</t>
    </r>
  </si>
  <si>
    <r>
      <rPr>
        <sz val="8"/>
        <rFont val="Arial"/>
        <family val="2"/>
        <charset val="238"/>
      </rPr>
      <t>dr Anna Staniszewska</t>
    </r>
    <r>
      <rPr>
        <sz val="8"/>
        <color rgb="FF0070C0"/>
        <rFont val="Arial"/>
        <family val="2"/>
        <charset val="238"/>
      </rPr>
      <t xml:space="preserve"> </t>
    </r>
    <r>
      <rPr>
        <u/>
        <sz val="8"/>
        <color rgb="FF0070C0"/>
        <rFont val="Arial"/>
        <family val="2"/>
        <charset val="238"/>
      </rPr>
      <t>anna.staniszewska@wum.edu.pl</t>
    </r>
  </si>
  <si>
    <r>
      <t xml:space="preserve">dr Rafał Maciąg </t>
    </r>
    <r>
      <rPr>
        <u/>
        <sz val="8"/>
        <color rgb="FF0070C0"/>
        <rFont val="Arial"/>
        <family val="2"/>
        <charset val="238"/>
      </rPr>
      <t>rafal.maciag@wum.edu.pl</t>
    </r>
  </si>
  <si>
    <r>
      <t xml:space="preserve">mgr Sebastian Kusztykiwicz </t>
    </r>
    <r>
      <rPr>
        <u/>
        <sz val="8"/>
        <color rgb="FF0070C0"/>
        <rFont val="Arial"/>
        <family val="2"/>
        <charset val="238"/>
      </rPr>
      <t>sebastian.kusztykiewicz@wum.edu.pl</t>
    </r>
  </si>
  <si>
    <r>
      <t xml:space="preserve">dr Ewa Skrzypek </t>
    </r>
    <r>
      <rPr>
        <u/>
        <sz val="8"/>
        <color rgb="FF0070C0"/>
        <rFont val="Arial"/>
        <family val="2"/>
        <charset val="238"/>
      </rPr>
      <t>ewa.skrzypek@wum.edu.pl</t>
    </r>
  </si>
  <si>
    <r>
      <t xml:space="preserve">dr Paweł Kowalczyk </t>
    </r>
    <r>
      <rPr>
        <u/>
        <sz val="8"/>
        <color rgb="FF0070C0"/>
        <rFont val="Arial"/>
        <family val="2"/>
        <charset val="238"/>
      </rPr>
      <t>pawel.kowalczyk@wum.edu.pl</t>
    </r>
  </si>
  <si>
    <r>
      <t xml:space="preserve">dr Irena Kosińska </t>
    </r>
    <r>
      <rPr>
        <u/>
        <sz val="8"/>
        <color rgb="FF0070C0"/>
        <rFont val="Arial"/>
        <family val="2"/>
        <charset val="238"/>
      </rPr>
      <t>irena.kosinska@wum.edu.pl</t>
    </r>
  </si>
  <si>
    <r>
      <t xml:space="preserve">mgr Agnieszka Czarnecka </t>
    </r>
    <r>
      <rPr>
        <u/>
        <sz val="8"/>
        <color rgb="FF0070C0"/>
        <rFont val="Arial"/>
        <family val="2"/>
        <charset val="238"/>
      </rPr>
      <t>agnieszka.czarnecka@wum.edu.pl</t>
    </r>
  </si>
  <si>
    <r>
      <rPr>
        <sz val="8"/>
        <rFont val="Arial"/>
        <family val="2"/>
        <charset val="238"/>
      </rPr>
      <t>dr Tomasz Piecha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70C0"/>
        <rFont val="Arial"/>
        <family val="2"/>
        <charset val="238"/>
      </rPr>
      <t>tomasz.piecha@wum.edu.pl</t>
    </r>
  </si>
  <si>
    <r>
      <rPr>
        <sz val="8"/>
        <rFont val="Arial"/>
        <family val="2"/>
        <charset val="238"/>
      </rPr>
      <t>dr Małgorzata Buksińska-Lisik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70C0"/>
        <rFont val="Arial"/>
        <family val="2"/>
        <charset val="238"/>
      </rPr>
      <t>malgorzata.buksinska-lisik@wum.edu.pl</t>
    </r>
  </si>
  <si>
    <r>
      <t xml:space="preserve">dr med. Anna Fojt   </t>
    </r>
    <r>
      <rPr>
        <u/>
        <sz val="8"/>
        <color rgb="FF0070C0"/>
        <rFont val="Arial"/>
        <family val="2"/>
        <charset val="238"/>
      </rPr>
      <t>anna.fojt@wum.edu.pl</t>
    </r>
  </si>
  <si>
    <t>Wykaz przedmitów obowiązujących na  I roku studiów stacjonarnych pierwszego stopnia, kierunek Ratownictwo Medyczne dla cyklu kształcenia rozpoczynającego się wroku akademickim 2025/2026</t>
  </si>
  <si>
    <t>Wykaz przedmitów obowiązujących na  II roku studiów stacjonarnych pierwszego stopnia, kierunek Ratownictwo Medyczne dla cyklu kształcenia rozpoczynającego się wroku akademickim 2026/2027</t>
  </si>
  <si>
    <t>Wykaz przedmitów obowiązujących na  III roku studiów stacjonarnych pierwszego stopnia, kierunek Ratownictwo Medyczne dla cyklu kształcenia rozpoczynającego się wroku akademickim 2027/2028</t>
  </si>
  <si>
    <t>Informatyka i biostatystyka (1)</t>
  </si>
  <si>
    <t>Zdrowie publiczne (1)</t>
  </si>
  <si>
    <t>Prawo medyczne (1)</t>
  </si>
  <si>
    <t>Badania naukowe w ratownictwie medycznym (2)</t>
  </si>
  <si>
    <t>Współpraca i komunikacja w zespole (1)</t>
  </si>
  <si>
    <t>Procedury ratunkowe wewnątrzszpitalne (2)</t>
  </si>
  <si>
    <t>Procedury ratunkowe pozaszpitalne (2)</t>
  </si>
  <si>
    <t>Podstawowe zabiegi medyczne (1,2)</t>
  </si>
  <si>
    <t>Pływanie (2)</t>
  </si>
  <si>
    <t>Wychowanie Fizyczne (1,2)</t>
  </si>
  <si>
    <t xml:space="preserve">B. Nauki społeczne i humanizm w ratownictwie medycznym  </t>
  </si>
  <si>
    <t>B. Nauki społeczne i humanizm w ratownictwie medycznym</t>
  </si>
  <si>
    <t xml:space="preserve">Zajęcia sprawnościowe z elementami ratownictwa specjalistycznego </t>
  </si>
  <si>
    <t>Choroby wewnętrzne z elementami onkologii (3,4)</t>
  </si>
  <si>
    <t xml:space="preserve">Anatomia kliniczna (4) </t>
  </si>
  <si>
    <t>Techniki zabiegów medycznych (3)</t>
  </si>
  <si>
    <t>Medyczne czynności ratunkowe (3,4)</t>
  </si>
  <si>
    <t>Toksykologia kliniczna (3)</t>
  </si>
  <si>
    <t>Zagrożenia epidemiologiczne i szczepienia ochronne (3)</t>
  </si>
  <si>
    <t>Psychiatria (3)</t>
  </si>
  <si>
    <t>Chirurgia szczękowo-twarzowa (4)</t>
  </si>
  <si>
    <t>Praktyki wakacyjne - Oddział anestezjologii i intensywnej terapii (4)</t>
  </si>
  <si>
    <t>Praktyki wakacyjne - Blok operacyjny (4)</t>
  </si>
  <si>
    <t>Praktyki wakacyjne - Oddział psychiatrii lub izba przyjęć szpitala psychiatrycznego (4)</t>
  </si>
  <si>
    <t>Praktyki śródroczne - oddział kardiologii (3)</t>
  </si>
  <si>
    <t>Praktyki śródroczne - SOR (3)</t>
  </si>
  <si>
    <t>Praktyki śródroczne - oddział chorób wewnętrznych (4)</t>
  </si>
  <si>
    <t>Praktyki śródroczne - Oddział pediatrii (3)</t>
  </si>
  <si>
    <t>Praktyki śródroczne - Dyspozytornia medyczna lub przedmiot obsługujący Wojewódzkiego Koordynatora Ratownictwa Medycznego (3)</t>
  </si>
  <si>
    <t>Przedmiot do wyboru (2) - Samoobrona (3)</t>
  </si>
  <si>
    <t>Przedmiot do wyboru (2) - Wspinaczka (3)</t>
  </si>
  <si>
    <t>Przedmiot do wyboru (3) - Biochemia kliniczna(4)</t>
  </si>
  <si>
    <t>Przedmiot do wyboru (3) - Ratownictwo specjalistyczne (4)</t>
  </si>
  <si>
    <t>Dydaktyka medyczna (6)</t>
  </si>
  <si>
    <t>Język migowy (5)</t>
  </si>
  <si>
    <t>Pediatria (5)</t>
  </si>
  <si>
    <t>Medyczne czynności ratunkowe (5,6)</t>
  </si>
  <si>
    <t>Praktyki śródroczne - oddział chirurgii ogólnej (6)</t>
  </si>
  <si>
    <t>Praktyki śródroczne - oddział neurologii z pododdziałem udarowym (5)</t>
  </si>
  <si>
    <t>Praktyki śródroczne - oddział ortopedyczno-urazowy (5)</t>
  </si>
  <si>
    <t>Praktyki śródroczne - SOR (5,6)</t>
  </si>
  <si>
    <t>Studium Etyki i Prawa Medycznego</t>
  </si>
  <si>
    <t>3MC</t>
  </si>
  <si>
    <t>prof. dr hab. Agata Szulc</t>
  </si>
  <si>
    <t>Zakład Rozwoju Pielęgniarstwa, Nauk Społecznych i Medycznych</t>
  </si>
  <si>
    <t>Studium Ekonomiki Zdrowia i Ubezpieczeń</t>
  </si>
  <si>
    <t>prof. dr hab. Aleksandra Czerw</t>
  </si>
  <si>
    <t>ul. Litewska 14/16, 00-575 Warszawa</t>
  </si>
  <si>
    <t>ul. Lindleya 4, 02-005 Warszawa, Szpital Kliniczny Dzieciątka Jezus - UCK WUM</t>
  </si>
  <si>
    <t>ul. Litewska 14 a, 00-581 Warszawa, parter, pok.009</t>
  </si>
  <si>
    <t>dr hab. Grażyna Bączek</t>
  </si>
  <si>
    <t>ul. Litewska 14/16, 00-575 Waarszawa</t>
  </si>
  <si>
    <t>22 116 92 02</t>
  </si>
  <si>
    <t>ul. Litewska 14 a, 00-581 Warszawa</t>
  </si>
  <si>
    <t>22 116 92 78</t>
  </si>
  <si>
    <t>Partyzantów 2/4, 05-802 Pruszków</t>
  </si>
  <si>
    <t>22 739 14 00</t>
  </si>
  <si>
    <t>22 502 17 97</t>
  </si>
  <si>
    <t>NZJ</t>
  </si>
  <si>
    <t>dr hab. Tomasz Kryczka</t>
  </si>
  <si>
    <t>ul. E.Ciołka 27, 01-445 Warszawa</t>
  </si>
  <si>
    <t>22 877 35 97</t>
  </si>
  <si>
    <r>
      <rPr>
        <sz val="8"/>
        <rFont val="Arial"/>
        <family val="2"/>
        <charset val="238"/>
      </rPr>
      <t>dr Oliwia Zegrodzka-Stendel</t>
    </r>
    <r>
      <rPr>
        <sz val="8"/>
        <color rgb="FFFF0000"/>
        <rFont val="Arial"/>
        <family val="2"/>
        <charset val="238"/>
      </rPr>
      <t xml:space="preserve"> </t>
    </r>
    <r>
      <rPr>
        <u/>
        <sz val="8"/>
        <color theme="4"/>
        <rFont val="Arial"/>
        <family val="2"/>
        <charset val="238"/>
      </rPr>
      <t>oliwia.stendel@wum.edu.pl</t>
    </r>
  </si>
  <si>
    <r>
      <t xml:space="preserve">dr hab. Marta Rzadkiewicz </t>
    </r>
    <r>
      <rPr>
        <u/>
        <sz val="8"/>
        <color rgb="FF0070C0"/>
        <rFont val="Arial"/>
        <family val="2"/>
        <charset val="238"/>
      </rPr>
      <t xml:space="preserve">marta.rzadkiewicz@wum.edu.pl; </t>
    </r>
  </si>
  <si>
    <r>
      <rPr>
        <sz val="8"/>
        <color theme="1"/>
        <rFont val="Arial"/>
        <family val="2"/>
        <charset val="238"/>
      </rPr>
      <t>dr Maria Turos</t>
    </r>
    <r>
      <rPr>
        <u/>
        <sz val="8"/>
        <color theme="1"/>
        <rFont val="Arial"/>
        <family val="2"/>
        <charset val="238"/>
      </rPr>
      <t xml:space="preserve">                  </t>
    </r>
    <r>
      <rPr>
        <u/>
        <sz val="8"/>
        <color rgb="FFFF0000"/>
        <rFont val="Arial"/>
        <family val="2"/>
        <charset val="238"/>
      </rPr>
      <t xml:space="preserve">  </t>
    </r>
    <r>
      <rPr>
        <u/>
        <sz val="8"/>
        <color theme="4"/>
        <rFont val="Arial"/>
        <family val="2"/>
        <charset val="238"/>
      </rPr>
      <t>maria.turos@wum.edu.pl</t>
    </r>
  </si>
  <si>
    <r>
      <t xml:space="preserve">mgr Ewa Wiśniewska </t>
    </r>
    <r>
      <rPr>
        <u/>
        <sz val="8"/>
        <color theme="4"/>
        <rFont val="Arial"/>
        <family val="2"/>
        <charset val="238"/>
      </rPr>
      <t>ewa.wisniewska@wum.edu.pl</t>
    </r>
  </si>
  <si>
    <r>
      <t xml:space="preserve">dr hab. Ewa Rzońca </t>
    </r>
    <r>
      <rPr>
        <u/>
        <sz val="8"/>
        <color theme="4"/>
        <rFont val="Arial"/>
        <family val="2"/>
        <charset val="238"/>
      </rPr>
      <t>ewa.rzonca@wum.edu.pl</t>
    </r>
  </si>
  <si>
    <r>
      <t xml:space="preserve">mgr Joanna Zawanowska </t>
    </r>
    <r>
      <rPr>
        <u/>
        <sz val="8"/>
        <color theme="4"/>
        <rFont val="Arial"/>
        <family val="2"/>
        <charset val="238"/>
      </rPr>
      <t>joanna.zawanowska@wum.edu.pl</t>
    </r>
  </si>
  <si>
    <t>Zakład Profilaktyki i Zagrożeń Środowiskowych, Alergologii i Immunologii</t>
  </si>
  <si>
    <t>Zakład Propedeutyki Onkologicznej</t>
  </si>
  <si>
    <t>NZX</t>
  </si>
  <si>
    <t>NZC</t>
  </si>
  <si>
    <t>prof. dr hab. Bolesław Samoliński</t>
  </si>
  <si>
    <t xml:space="preserve">prof. dr hab. Andrzej Deptała                                      </t>
  </si>
  <si>
    <r>
      <t xml:space="preserve">mgr Monika Pajewska </t>
    </r>
    <r>
      <rPr>
        <u/>
        <sz val="8"/>
        <color theme="4"/>
        <rFont val="Arial"/>
        <family val="2"/>
        <charset val="238"/>
      </rPr>
      <t>monika.pajewska@wum.edu.pl</t>
    </r>
  </si>
  <si>
    <r>
      <t xml:space="preserve">dr hab. Dominika Olejniczak </t>
    </r>
    <r>
      <rPr>
        <u/>
        <sz val="8"/>
        <color theme="4"/>
        <rFont val="Arial"/>
        <family val="2"/>
        <charset val="238"/>
      </rPr>
      <t>dominik.olejniczak@wum.edu.pl</t>
    </r>
  </si>
  <si>
    <t>Centralny Szpital Kliniczny - UCK WUM, ul. Banacha 1a, Blok E-I piętro,                           02-097 Warszawa</t>
  </si>
  <si>
    <t>22 599 20 42</t>
  </si>
  <si>
    <t xml:space="preserve">pokoje:116,103C, ul. Ciołka 27, 01-445 Warszawa, </t>
  </si>
  <si>
    <t>22 572 07 02, 703, 705</t>
  </si>
  <si>
    <t>brak sylabusa z NZR</t>
  </si>
  <si>
    <t>Klinika Neonatologii</t>
  </si>
  <si>
    <t>NZYN</t>
  </si>
  <si>
    <t>prof. dr hab. Bożena Kociszewska - Najman</t>
  </si>
  <si>
    <t>ul. Żwirki i Wigury 63 a, 02-091 Warszawa, Dziecięcy Szpital Kliniczny - UCK WUM</t>
  </si>
  <si>
    <t>22 317 93 43</t>
  </si>
  <si>
    <t>Procedury ratunkowe pozaszpitalne (6)</t>
  </si>
  <si>
    <t>Choroby zakaźne (6)</t>
  </si>
  <si>
    <t>Chirurgia (5)</t>
  </si>
  <si>
    <t>Neurologia (5)</t>
  </si>
  <si>
    <t>Neurochirurgia (5)</t>
  </si>
  <si>
    <t>Ortopedia i traumatologia narządu ruchu (5)</t>
  </si>
  <si>
    <t>Ginrkologia i położnictwo (6)</t>
  </si>
  <si>
    <t>Laryngologia (6)</t>
  </si>
  <si>
    <t>Okulistyka (6)</t>
  </si>
  <si>
    <t>Medycyna sądowa (5)</t>
  </si>
  <si>
    <t>Medycyna ratunkowa (5,6)</t>
  </si>
  <si>
    <t>Choroby tropikalne (6)</t>
  </si>
  <si>
    <t>Przygotowanie do egzaminu (6)</t>
  </si>
  <si>
    <t>Diagnostyka obrazowa w medycynie ratunkowej (5)</t>
  </si>
  <si>
    <t>ul. Litewska 14/16, 00-576 Warszawa, pok.203</t>
  </si>
  <si>
    <t xml:space="preserve">Klinika Chorób Zakaźnych Wieku Dziecięcego </t>
  </si>
  <si>
    <t>2M5</t>
  </si>
  <si>
    <t xml:space="preserve">prof. dr hab. Magdalena Marczyńska </t>
  </si>
  <si>
    <t>ul. Wolska 37, 01-201 Warszawa, Wojewódzki Szpital Zakaźny</t>
  </si>
  <si>
    <t>22 335 52 92</t>
  </si>
  <si>
    <t>ul. Nowogrodzka 59, 02-006 Warszawa, paw.11 D1</t>
  </si>
  <si>
    <t>Klinika Neurochirurgii i Neurochirurgii Dziecięcej</t>
  </si>
  <si>
    <t>1M5</t>
  </si>
  <si>
    <t>prof. dr hab. Przemysław Kunert</t>
  </si>
  <si>
    <t>ul. Banacha 1a, 02-097 Warszawa, Centralny Szpital Kliniczny - UCK WUM</t>
  </si>
  <si>
    <t xml:space="preserve">22 599 15 74 </t>
  </si>
  <si>
    <t>ul. Kondratowicza 8, Mazowiecki Szpital Bródnowski</t>
  </si>
  <si>
    <t>Katedra i Klinika Otorynolaryngologii, Chirurgii Głowy i Szyi</t>
  </si>
  <si>
    <t>1WF</t>
  </si>
  <si>
    <t>prof. dr hab. Kazimierz Niemczyk</t>
  </si>
  <si>
    <t>22 599 25 21</t>
  </si>
  <si>
    <t>Klinika Otolaryngologii Dziecięcej</t>
  </si>
  <si>
    <t>WLS16</t>
  </si>
  <si>
    <t>dr hab. Lidia Zawadzka-Głos</t>
  </si>
  <si>
    <t>22 317 97 21</t>
  </si>
  <si>
    <t>Katedra i Klinika Okulistyki</t>
  </si>
  <si>
    <t>1WD</t>
  </si>
  <si>
    <t>prof. dr hab. Dariusz Kęcik</t>
  </si>
  <si>
    <t>22 502 15 54</t>
  </si>
  <si>
    <t>Zakład Medycyny Sądowej</t>
  </si>
  <si>
    <t>1MB</t>
  </si>
  <si>
    <t>prof. dr hab. Paweł Krajewski</t>
  </si>
  <si>
    <t>ul. Oczki 1, 02-007 Warszawa</t>
  </si>
  <si>
    <t>22 628 89 75</t>
  </si>
  <si>
    <t>Klinika Chorób Zakaźnych, Tropikalnych i Hepatologii</t>
  </si>
  <si>
    <t>1M22</t>
  </si>
  <si>
    <t>prof. dr hab. Alicja Wiercińska-Drapało</t>
  </si>
  <si>
    <t>22 335 52 22</t>
  </si>
  <si>
    <t>Klinika Kardiochirurgii</t>
  </si>
  <si>
    <t>1WR1</t>
  </si>
  <si>
    <t>prof. dr hab. Mariusz Kuśmierczyk</t>
  </si>
  <si>
    <t>22 599 21 41</t>
  </si>
  <si>
    <t>Zakład Ekonomiki Zdrowia i Prawa Medycznego</t>
  </si>
  <si>
    <t>II Zakład Radiologii Klinicznej</t>
  </si>
  <si>
    <t>1W12</t>
  </si>
  <si>
    <t>prof. dr hab. Magdalena Januszewicz</t>
  </si>
  <si>
    <t>22 599 23 00</t>
  </si>
  <si>
    <t>Zakład Profilaktyki Zagrożeń Środowiskowych, Alergologii i Immunologii</t>
  </si>
  <si>
    <t>prof. dr hab. Bolesław K. Samoliński</t>
  </si>
  <si>
    <t>ul. Banacha 1a, 02-097 Warszawa, Centralny Szpital Kliniczny - UCK WUM, Blok E, piętro I</t>
  </si>
  <si>
    <t>22 599 20 39 (lub 040)</t>
  </si>
  <si>
    <t>prof. dr hab. Andrzej Deptała</t>
  </si>
  <si>
    <t>ul. Ciołka 27, 01-445 Warszawa, pok.103C-Sekretariat</t>
  </si>
  <si>
    <r>
      <t xml:space="preserve">Paulina Gojtka </t>
    </r>
    <r>
      <rPr>
        <u/>
        <sz val="8"/>
        <color theme="4"/>
        <rFont val="Arial"/>
        <family val="2"/>
        <charset val="238"/>
      </rPr>
      <t>paulina.gojtka@wum.edu.pl</t>
    </r>
  </si>
  <si>
    <r>
      <t xml:space="preserve">mgr Agnieszka Besler </t>
    </r>
    <r>
      <rPr>
        <u/>
        <sz val="8"/>
        <color theme="4"/>
        <rFont val="Arial"/>
        <family val="2"/>
        <charset val="238"/>
      </rPr>
      <t>agnieszka.besler@wum.edu.pl</t>
    </r>
  </si>
  <si>
    <r>
      <t xml:space="preserve">mgr inż. Marcin Janik </t>
    </r>
    <r>
      <rPr>
        <u/>
        <sz val="8"/>
        <color theme="4"/>
        <rFont val="Arial"/>
        <family val="2"/>
        <charset val="238"/>
      </rPr>
      <t>marcin.janik@wum.edu.pl</t>
    </r>
  </si>
  <si>
    <r>
      <t xml:space="preserve">dr Anna Minkiewicz-Zochniak </t>
    </r>
    <r>
      <rPr>
        <u/>
        <sz val="8"/>
        <color theme="4"/>
        <rFont val="Arial"/>
        <family val="2"/>
        <charset val="238"/>
      </rPr>
      <t>anna.minkiewicz@wum.edu.pl</t>
    </r>
  </si>
  <si>
    <t>prof. dr hab. Piotr Małkowski piotr.malkowski@wum.edu.pl</t>
  </si>
  <si>
    <r>
      <t xml:space="preserve">Magdalena Witkiewicz </t>
    </r>
    <r>
      <rPr>
        <u/>
        <sz val="8"/>
        <color theme="4"/>
        <rFont val="Arial"/>
        <family val="2"/>
        <charset val="238"/>
      </rPr>
      <t>magdalena.witkiewicz@wum.edu.pl</t>
    </r>
  </si>
  <si>
    <t>dr Karol Mochocki karol.mochocki@wum.edu.pl</t>
  </si>
  <si>
    <r>
      <t xml:space="preserve">dr Karol Mochocki </t>
    </r>
    <r>
      <rPr>
        <u/>
        <sz val="8"/>
        <color theme="4"/>
        <rFont val="Arial"/>
        <family val="2"/>
        <charset val="238"/>
      </rPr>
      <t>karol.mochocki@wum.edu.pl</t>
    </r>
  </si>
  <si>
    <r>
      <t xml:space="preserve">dr Tomasz Czernicki </t>
    </r>
    <r>
      <rPr>
        <u/>
        <sz val="8"/>
        <color theme="4"/>
        <rFont val="Arial"/>
        <family val="2"/>
        <charset val="238"/>
      </rPr>
      <t>tomasz.czernicki@wum.edu.pl</t>
    </r>
  </si>
  <si>
    <t>dr Grzegorz Michalak grzegorz.michalak@wum.edu.pl</t>
  </si>
  <si>
    <t>dr Stanisław Świeżewski stanislaw.swiezewski@wum.edu.pl</t>
  </si>
  <si>
    <t>dr Jan Stachurski jan.stachurski@wum.edu.pl</t>
  </si>
  <si>
    <t>Praktyki śródroczne - oddział ginekologii i położnictwa (6)</t>
  </si>
  <si>
    <t>Klinice Położnictwa, Perinatologii i Ginekologii UCK WUM</t>
  </si>
  <si>
    <t>NZZP</t>
  </si>
  <si>
    <t>dr hab. n. med. Przemysław Kosiński</t>
  </si>
  <si>
    <t>ul. Żwirki i Wigury 63A, 02-091 Warszawa</t>
  </si>
  <si>
    <t>A. Nauki przedkliniczne (250 godz. na cały cykl kształcenia)</t>
  </si>
  <si>
    <t>B. Nauki społeczne i humanizm w ratownictwie medycznym  (475 godz. na cały cykl kształcenia)</t>
  </si>
  <si>
    <t>C. Nauki kliniczne (1690 godzin na cały cykl kształcenia)</t>
  </si>
  <si>
    <t>D. Praktyki zawodowe (960 godz. na cały cykl kształcenia)</t>
  </si>
  <si>
    <t>Zajęcia uzupełniające efekty uczenia się w kategoriach wiedzy, umiejętności lub kompetencji społecznych i/lub przedmioty  do wyboru (pula 300 godzin) z czego 200 godz. stanowią zajęcia kształtujące umiejętności praktyczne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</si>
</sst>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u/>
      <sz val="8"/>
      <color rgb="FFFF0000"/>
      <name val="Arial"/>
      <family val="2"/>
      <charset val="238"/>
    </font>
    <font>
      <u/>
      <sz val="8"/>
      <color theme="4"/>
      <name val="Arial"/>
      <family val="2"/>
      <charset val="238"/>
    </font>
    <font>
      <u/>
      <sz val="8"/>
      <color theme="1"/>
      <name val="Arial"/>
      <family val="2"/>
      <charset val="238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3" tint="0.749992370372631"/>
        <bgColor indexed="21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60"/>
      </patternFill>
    </fill>
    <fill>
      <patternFill patternType="solid">
        <fgColor theme="3" tint="0.749992370372631"/>
        <bgColor indexed="49"/>
      </patternFill>
    </fill>
    <fill>
      <patternFill patternType="solid">
        <fgColor theme="3" tint="0.749992370372631"/>
        <bgColor indexed="26"/>
      </patternFill>
    </fill>
    <fill>
      <patternFill patternType="solid">
        <fgColor theme="3" tint="0.749992370372631"/>
        <bgColor indexed="34"/>
      </patternFill>
    </fill>
    <fill>
      <patternFill patternType="solid">
        <fgColor theme="3" tint="0.749992370372631"/>
        <bgColor indexed="52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6">
    <xf numFmtId="0" fontId="0" fillId="0" borderId="0" xfId="0"/>
    <xf numFmtId="0" fontId="3" fillId="2" borderId="1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wrapText="1"/>
    </xf>
    <xf numFmtId="0" fontId="8" fillId="6" borderId="1" xfId="2" applyFont="1" applyFill="1" applyBorder="1" applyAlignment="1">
      <alignment wrapText="1"/>
    </xf>
    <xf numFmtId="0" fontId="4" fillId="6" borderId="1" xfId="0" applyFont="1" applyFill="1" applyBorder="1"/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8" fillId="6" borderId="7" xfId="2" applyFont="1" applyFill="1" applyBorder="1"/>
    <xf numFmtId="0" fontId="8" fillId="6" borderId="1" xfId="2" applyFont="1" applyFill="1" applyBorder="1"/>
    <xf numFmtId="0" fontId="8" fillId="7" borderId="1" xfId="2" applyFont="1" applyFill="1" applyBorder="1" applyAlignment="1">
      <alignment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8" fillId="7" borderId="7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vertical="center" wrapText="1"/>
    </xf>
    <xf numFmtId="0" fontId="8" fillId="8" borderId="1" xfId="2" applyFont="1" applyFill="1" applyBorder="1" applyAlignment="1">
      <alignment horizontal="center" vertical="center" wrapText="1"/>
    </xf>
    <xf numFmtId="0" fontId="8" fillId="8" borderId="7" xfId="2" applyFont="1" applyFill="1" applyBorder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/>
    </xf>
    <xf numFmtId="0" fontId="8" fillId="9" borderId="7" xfId="2" applyFont="1" applyFill="1" applyBorder="1" applyAlignment="1">
      <alignment horizontal="center"/>
    </xf>
    <xf numFmtId="0" fontId="8" fillId="9" borderId="1" xfId="2" applyFont="1" applyFill="1" applyBorder="1" applyAlignment="1">
      <alignment horizontal="center"/>
    </xf>
    <xf numFmtId="0" fontId="3" fillId="10" borderId="1" xfId="2" applyFont="1" applyFill="1" applyBorder="1" applyAlignment="1">
      <alignment vertical="center" wrapText="1"/>
    </xf>
    <xf numFmtId="0" fontId="8" fillId="10" borderId="1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wrapText="1"/>
    </xf>
    <xf numFmtId="0" fontId="8" fillId="11" borderId="1" xfId="2" applyFont="1" applyFill="1" applyBorder="1" applyAlignment="1">
      <alignment vertical="center" wrapText="1"/>
    </xf>
    <xf numFmtId="0" fontId="8" fillId="11" borderId="1" xfId="2" applyFont="1" applyFill="1" applyBorder="1" applyAlignment="1">
      <alignment horizontal="center" vertical="center" wrapText="1"/>
    </xf>
    <xf numFmtId="0" fontId="8" fillId="11" borderId="7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10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4" fillId="3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1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vertical="center" wrapText="1"/>
    </xf>
    <xf numFmtId="0" fontId="7" fillId="12" borderId="1" xfId="2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vertical="center" wrapText="1"/>
    </xf>
    <xf numFmtId="0" fontId="8" fillId="13" borderId="1" xfId="2" applyFont="1" applyFill="1" applyBorder="1" applyAlignment="1">
      <alignment horizontal="center" vertical="center"/>
    </xf>
    <xf numFmtId="0" fontId="3" fillId="14" borderId="1" xfId="2" applyFont="1" applyFill="1" applyBorder="1" applyAlignment="1">
      <alignment vertical="center" wrapText="1"/>
    </xf>
    <xf numFmtId="0" fontId="8" fillId="14" borderId="1" xfId="2" applyFont="1" applyFill="1" applyBorder="1" applyAlignment="1">
      <alignment horizontal="center" vertical="center"/>
    </xf>
    <xf numFmtId="0" fontId="3" fillId="15" borderId="1" xfId="2" applyFont="1" applyFill="1" applyBorder="1" applyAlignment="1">
      <alignment vertical="center" wrapText="1"/>
    </xf>
    <xf numFmtId="0" fontId="8" fillId="15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3" fillId="12" borderId="1" xfId="2" applyFont="1" applyFill="1" applyBorder="1" applyAlignment="1">
      <alignment horizontal="left" vertical="center" wrapText="1"/>
    </xf>
    <xf numFmtId="0" fontId="6" fillId="13" borderId="1" xfId="2" applyFont="1" applyFill="1" applyBorder="1" applyAlignment="1">
      <alignment vertical="center" wrapText="1"/>
    </xf>
    <xf numFmtId="0" fontId="6" fillId="14" borderId="1" xfId="2" applyFont="1" applyFill="1" applyBorder="1" applyAlignment="1">
      <alignment vertical="center" wrapText="1"/>
    </xf>
    <xf numFmtId="0" fontId="3" fillId="16" borderId="1" xfId="2" applyFont="1" applyFill="1" applyBorder="1" applyAlignment="1">
      <alignment vertical="center" wrapText="1"/>
    </xf>
    <xf numFmtId="0" fontId="8" fillId="16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6" fillId="15" borderId="1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14" borderId="10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/>
    </xf>
    <xf numFmtId="0" fontId="3" fillId="14" borderId="10" xfId="2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6" fillId="0" borderId="7" xfId="0" applyNumberFormat="1" applyFont="1" applyBorder="1" applyAlignment="1">
      <alignment horizontal="center" vertical="center" wrapText="1"/>
    </xf>
    <xf numFmtId="0" fontId="4" fillId="2" borderId="1" xfId="0" applyFont="1" applyFill="1" applyBorder="1"/>
    <xf numFmtId="164" fontId="6" fillId="0" borderId="1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8" fillId="14" borderId="10" xfId="2" applyFont="1" applyFill="1" applyBorder="1" applyAlignment="1">
      <alignment horizontal="center" vertical="center"/>
    </xf>
    <xf numFmtId="0" fontId="8" fillId="14" borderId="12" xfId="2" applyFont="1" applyFill="1" applyBorder="1" applyAlignment="1">
      <alignment horizontal="center" vertical="center"/>
    </xf>
    <xf numFmtId="0" fontId="8" fillId="14" borderId="11" xfId="2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14" borderId="10" xfId="2" applyFont="1" applyFill="1" applyBorder="1" applyAlignment="1">
      <alignment horizontal="center" vertical="center" wrapText="1"/>
    </xf>
    <xf numFmtId="0" fontId="3" fillId="14" borderId="11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12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12" borderId="10" xfId="2" applyFont="1" applyFill="1" applyBorder="1" applyAlignment="1">
      <alignment horizontal="center" vertical="center"/>
    </xf>
    <xf numFmtId="0" fontId="7" fillId="12" borderId="1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14" borderId="12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3" fillId="12" borderId="10" xfId="2" applyFont="1" applyFill="1" applyBorder="1" applyAlignment="1">
      <alignment horizontal="center" vertical="center" wrapText="1"/>
    </xf>
    <xf numFmtId="0" fontId="3" fillId="12" borderId="11" xfId="2" applyFont="1" applyFill="1" applyBorder="1" applyAlignment="1">
      <alignment horizontal="center" vertical="center" wrapText="1"/>
    </xf>
    <xf numFmtId="0" fontId="8" fillId="12" borderId="1" xfId="2" applyFont="1" applyFill="1" applyBorder="1" applyAlignment="1">
      <alignment horizontal="center" vertical="center"/>
    </xf>
    <xf numFmtId="0" fontId="3" fillId="12" borderId="1" xfId="2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3" fillId="13" borderId="10" xfId="2" applyFont="1" applyFill="1" applyBorder="1" applyAlignment="1">
      <alignment horizontal="center" vertical="center" wrapText="1"/>
    </xf>
    <xf numFmtId="0" fontId="3" fillId="13" borderId="11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</cellXfs>
  <cellStyles count="3">
    <cellStyle name="Excel Built-in Normal" xfId="2" xr:uid="{0FB9649E-54CF-4494-917E-847634A3940F}"/>
    <cellStyle name="Normalny" xfId="0" builtinId="0"/>
    <cellStyle name="Normalny_Arkusz1" xfId="1" xr:uid="{4486E501-AEF5-45AB-811C-EF3304FCDA33}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DC4E-B830-40B0-BB60-A5B53CB2B29E}">
  <dimension ref="A1:P134"/>
  <sheetViews>
    <sheetView tabSelected="1" topLeftCell="A85" zoomScale="90" zoomScaleNormal="90" workbookViewId="0">
      <selection activeCell="A87" sqref="A87:P87"/>
    </sheetView>
  </sheetViews>
  <sheetFormatPr defaultRowHeight="11.25" x14ac:dyDescent="0.2"/>
  <cols>
    <col min="1" max="1" width="34.7109375" style="91" customWidth="1"/>
    <col min="2" max="2" width="6.7109375" style="91" bestFit="1" customWidth="1"/>
    <col min="3" max="3" width="11.42578125" style="91" customWidth="1"/>
    <col min="4" max="4" width="6.7109375" style="91" customWidth="1"/>
    <col min="5" max="9" width="6.85546875" style="91" customWidth="1"/>
    <col min="10" max="10" width="47.5703125" style="91" customWidth="1"/>
    <col min="11" max="11" width="9.140625" style="91" customWidth="1"/>
    <col min="12" max="12" width="19.85546875" style="91" customWidth="1"/>
    <col min="13" max="13" width="29.28515625" style="91" customWidth="1"/>
    <col min="14" max="14" width="19.28515625" style="91" customWidth="1"/>
    <col min="15" max="15" width="18.42578125" style="91" customWidth="1"/>
    <col min="16" max="16" width="28.85546875" style="91" customWidth="1"/>
    <col min="17" max="16384" width="9.140625" style="91"/>
  </cols>
  <sheetData>
    <row r="1" spans="1:16" ht="51" customHeight="1" x14ac:dyDescent="0.2">
      <c r="A1" s="140" t="s">
        <v>221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38.25" customHeight="1" x14ac:dyDescent="0.2">
      <c r="A2" s="12" t="s">
        <v>0</v>
      </c>
      <c r="B2" s="118" t="s">
        <v>1</v>
      </c>
      <c r="C2" s="133" t="s">
        <v>2</v>
      </c>
      <c r="D2" s="118" t="s">
        <v>3</v>
      </c>
      <c r="E2" s="127" t="s">
        <v>4</v>
      </c>
      <c r="F2" s="127"/>
      <c r="G2" s="127"/>
      <c r="H2" s="127"/>
      <c r="I2" s="127"/>
      <c r="J2" s="119" t="s">
        <v>5</v>
      </c>
      <c r="K2" s="120"/>
      <c r="L2" s="118" t="s">
        <v>83</v>
      </c>
      <c r="M2" s="115" t="s">
        <v>84</v>
      </c>
      <c r="N2" s="115" t="s">
        <v>85</v>
      </c>
      <c r="O2" s="115" t="s">
        <v>86</v>
      </c>
      <c r="P2" s="115" t="s">
        <v>87</v>
      </c>
    </row>
    <row r="3" spans="1:16" x14ac:dyDescent="0.2">
      <c r="A3" s="12" t="s">
        <v>6</v>
      </c>
      <c r="B3" s="118"/>
      <c r="C3" s="133"/>
      <c r="D3" s="118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21"/>
      <c r="K3" s="122"/>
      <c r="L3" s="118"/>
      <c r="M3" s="115"/>
      <c r="N3" s="115"/>
      <c r="O3" s="115"/>
      <c r="P3" s="115"/>
    </row>
    <row r="4" spans="1:16" ht="18.75" customHeight="1" x14ac:dyDescent="0.2">
      <c r="A4" s="112" t="s">
        <v>390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</row>
    <row r="5" spans="1:16" ht="48" customHeight="1" x14ac:dyDescent="0.2">
      <c r="A5" s="61" t="s">
        <v>12</v>
      </c>
      <c r="B5" s="62">
        <v>4</v>
      </c>
      <c r="C5" s="4" t="s">
        <v>13</v>
      </c>
      <c r="D5" s="63">
        <f t="shared" ref="D5:D12" si="0">SUM(E5:I5)</f>
        <v>100</v>
      </c>
      <c r="E5" s="62">
        <v>20</v>
      </c>
      <c r="F5" s="62"/>
      <c r="G5" s="62">
        <v>40</v>
      </c>
      <c r="H5" s="62"/>
      <c r="I5" s="62">
        <v>40</v>
      </c>
      <c r="J5" s="15" t="s">
        <v>14</v>
      </c>
      <c r="K5" s="4" t="s">
        <v>112</v>
      </c>
      <c r="L5" s="4" t="s">
        <v>113</v>
      </c>
      <c r="M5" s="5" t="s">
        <v>114</v>
      </c>
      <c r="N5" s="3" t="s">
        <v>115</v>
      </c>
      <c r="O5" s="4" t="s">
        <v>14</v>
      </c>
      <c r="P5" s="2" t="s">
        <v>206</v>
      </c>
    </row>
    <row r="6" spans="1:16" ht="48" customHeight="1" x14ac:dyDescent="0.2">
      <c r="A6" s="61" t="s">
        <v>15</v>
      </c>
      <c r="B6" s="62">
        <v>2</v>
      </c>
      <c r="C6" s="4" t="s">
        <v>13</v>
      </c>
      <c r="D6" s="63">
        <f t="shared" si="0"/>
        <v>55</v>
      </c>
      <c r="E6" s="62">
        <v>10</v>
      </c>
      <c r="F6" s="62">
        <v>15</v>
      </c>
      <c r="G6" s="62">
        <v>20</v>
      </c>
      <c r="H6" s="64"/>
      <c r="I6" s="64">
        <v>10</v>
      </c>
      <c r="J6" s="15" t="s">
        <v>16</v>
      </c>
      <c r="K6" s="7" t="s">
        <v>155</v>
      </c>
      <c r="L6" s="2" t="s">
        <v>160</v>
      </c>
      <c r="M6" s="2" t="s">
        <v>161</v>
      </c>
      <c r="N6" s="10" t="s">
        <v>162</v>
      </c>
      <c r="O6" s="11" t="s">
        <v>16</v>
      </c>
      <c r="P6" s="2" t="s">
        <v>207</v>
      </c>
    </row>
    <row r="7" spans="1:16" ht="48" customHeight="1" x14ac:dyDescent="0.2">
      <c r="A7" s="65" t="s">
        <v>17</v>
      </c>
      <c r="B7" s="64">
        <v>2</v>
      </c>
      <c r="C7" s="4" t="s">
        <v>18</v>
      </c>
      <c r="D7" s="66">
        <f t="shared" si="0"/>
        <v>50</v>
      </c>
      <c r="E7" s="64">
        <v>10</v>
      </c>
      <c r="F7" s="64">
        <v>20</v>
      </c>
      <c r="G7" s="64"/>
      <c r="H7" s="64"/>
      <c r="I7" s="64">
        <v>20</v>
      </c>
      <c r="J7" s="40" t="s">
        <v>19</v>
      </c>
      <c r="K7" s="3" t="s">
        <v>120</v>
      </c>
      <c r="L7" s="2" t="s">
        <v>121</v>
      </c>
      <c r="M7" s="2" t="s">
        <v>163</v>
      </c>
      <c r="N7" s="2" t="s">
        <v>122</v>
      </c>
      <c r="O7" s="6" t="s">
        <v>19</v>
      </c>
      <c r="P7" s="53" t="s">
        <v>286</v>
      </c>
    </row>
    <row r="8" spans="1:16" ht="48" customHeight="1" x14ac:dyDescent="0.2">
      <c r="A8" s="61" t="s">
        <v>20</v>
      </c>
      <c r="B8" s="62">
        <v>1</v>
      </c>
      <c r="C8" s="4" t="s">
        <v>18</v>
      </c>
      <c r="D8" s="63">
        <f t="shared" si="0"/>
        <v>25</v>
      </c>
      <c r="E8" s="62"/>
      <c r="F8" s="62">
        <v>15</v>
      </c>
      <c r="G8" s="62"/>
      <c r="H8" s="64"/>
      <c r="I8" s="64">
        <v>10</v>
      </c>
      <c r="J8" s="15" t="s">
        <v>16</v>
      </c>
      <c r="K8" s="7" t="s">
        <v>155</v>
      </c>
      <c r="L8" s="2" t="s">
        <v>160</v>
      </c>
      <c r="M8" s="2" t="s">
        <v>161</v>
      </c>
      <c r="N8" s="10" t="s">
        <v>162</v>
      </c>
      <c r="O8" s="11" t="s">
        <v>16</v>
      </c>
      <c r="P8" s="2" t="s">
        <v>208</v>
      </c>
    </row>
    <row r="9" spans="1:16" ht="48" customHeight="1" x14ac:dyDescent="0.2">
      <c r="A9" s="61" t="s">
        <v>21</v>
      </c>
      <c r="B9" s="62">
        <v>2</v>
      </c>
      <c r="C9" s="4" t="s">
        <v>18</v>
      </c>
      <c r="D9" s="63">
        <f t="shared" si="0"/>
        <v>50</v>
      </c>
      <c r="E9" s="62">
        <v>10</v>
      </c>
      <c r="F9" s="62"/>
      <c r="G9" s="62">
        <v>25</v>
      </c>
      <c r="H9" s="64"/>
      <c r="I9" s="64">
        <v>15</v>
      </c>
      <c r="J9" s="15" t="s">
        <v>22</v>
      </c>
      <c r="K9" s="3" t="s">
        <v>116</v>
      </c>
      <c r="L9" s="3" t="s">
        <v>117</v>
      </c>
      <c r="M9" s="2" t="s">
        <v>118</v>
      </c>
      <c r="N9" s="3" t="s">
        <v>119</v>
      </c>
      <c r="O9" s="3" t="s">
        <v>22</v>
      </c>
      <c r="P9" s="2" t="s">
        <v>195</v>
      </c>
    </row>
    <row r="10" spans="1:16" ht="48" customHeight="1" x14ac:dyDescent="0.2">
      <c r="A10" s="61" t="s">
        <v>224</v>
      </c>
      <c r="B10" s="62">
        <v>1</v>
      </c>
      <c r="C10" s="4" t="s">
        <v>18</v>
      </c>
      <c r="D10" s="63">
        <f t="shared" si="0"/>
        <v>26</v>
      </c>
      <c r="E10" s="62">
        <v>4</v>
      </c>
      <c r="F10" s="62"/>
      <c r="G10" s="62">
        <v>12</v>
      </c>
      <c r="H10" s="62"/>
      <c r="I10" s="62">
        <v>10</v>
      </c>
      <c r="J10" s="15" t="s">
        <v>156</v>
      </c>
      <c r="K10" s="7" t="s">
        <v>157</v>
      </c>
      <c r="L10" s="2" t="s">
        <v>164</v>
      </c>
      <c r="M10" s="2" t="s">
        <v>165</v>
      </c>
      <c r="N10" s="2" t="s">
        <v>119</v>
      </c>
      <c r="O10" s="11" t="s">
        <v>156</v>
      </c>
      <c r="P10" s="2" t="s">
        <v>209</v>
      </c>
    </row>
    <row r="11" spans="1:16" ht="48" customHeight="1" x14ac:dyDescent="0.2">
      <c r="A11" s="61" t="s">
        <v>23</v>
      </c>
      <c r="B11" s="62">
        <v>2</v>
      </c>
      <c r="C11" s="4" t="s">
        <v>18</v>
      </c>
      <c r="D11" s="63">
        <f t="shared" si="0"/>
        <v>25</v>
      </c>
      <c r="E11" s="62">
        <v>5</v>
      </c>
      <c r="F11" s="62">
        <v>10</v>
      </c>
      <c r="G11" s="62"/>
      <c r="H11" s="62"/>
      <c r="I11" s="62">
        <v>10</v>
      </c>
      <c r="J11" s="15" t="s">
        <v>16</v>
      </c>
      <c r="K11" s="7" t="s">
        <v>155</v>
      </c>
      <c r="L11" s="2" t="s">
        <v>160</v>
      </c>
      <c r="M11" s="2" t="s">
        <v>161</v>
      </c>
      <c r="N11" s="10" t="s">
        <v>162</v>
      </c>
      <c r="O11" s="11" t="s">
        <v>16</v>
      </c>
      <c r="P11" s="2" t="s">
        <v>210</v>
      </c>
    </row>
    <row r="12" spans="1:16" ht="48" customHeight="1" x14ac:dyDescent="0.2">
      <c r="A12" s="61" t="s">
        <v>24</v>
      </c>
      <c r="B12" s="62">
        <v>3</v>
      </c>
      <c r="C12" s="4" t="s">
        <v>13</v>
      </c>
      <c r="D12" s="63">
        <f t="shared" si="0"/>
        <v>75</v>
      </c>
      <c r="E12" s="62">
        <v>14</v>
      </c>
      <c r="F12" s="62">
        <v>25</v>
      </c>
      <c r="G12" s="62"/>
      <c r="H12" s="62"/>
      <c r="I12" s="64">
        <v>36</v>
      </c>
      <c r="J12" s="15" t="s">
        <v>25</v>
      </c>
      <c r="K12" s="3" t="s">
        <v>123</v>
      </c>
      <c r="L12" s="2" t="s">
        <v>124</v>
      </c>
      <c r="M12" s="2" t="s">
        <v>125</v>
      </c>
      <c r="N12" s="2" t="s">
        <v>126</v>
      </c>
      <c r="O12" s="4" t="s">
        <v>25</v>
      </c>
      <c r="P12" s="59" t="s">
        <v>211</v>
      </c>
    </row>
    <row r="13" spans="1:16" x14ac:dyDescent="0.2">
      <c r="A13" s="16" t="s">
        <v>26</v>
      </c>
      <c r="B13" s="17">
        <f>SUM(B5:B12)</f>
        <v>17</v>
      </c>
      <c r="C13" s="16"/>
      <c r="D13" s="18">
        <f>SUM(D5:D12)</f>
        <v>406</v>
      </c>
      <c r="E13" s="18">
        <f>SUM(E5:E12)</f>
        <v>73</v>
      </c>
      <c r="F13" s="18">
        <f>SUM(F5:F12)</f>
        <v>85</v>
      </c>
      <c r="G13" s="18">
        <f>SUM(G5:G12)</f>
        <v>97</v>
      </c>
      <c r="H13" s="18"/>
      <c r="I13" s="18">
        <f>SUM(I5:I12)</f>
        <v>151</v>
      </c>
      <c r="J13" s="19"/>
      <c r="K13" s="20"/>
      <c r="L13" s="21"/>
      <c r="M13" s="21"/>
      <c r="N13" s="21"/>
      <c r="O13" s="21"/>
      <c r="P13" s="21"/>
    </row>
    <row r="14" spans="1:16" ht="18.75" customHeight="1" x14ac:dyDescent="0.2">
      <c r="A14" s="112" t="s">
        <v>391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</row>
    <row r="15" spans="1:16" ht="48" customHeight="1" x14ac:dyDescent="0.2">
      <c r="A15" s="67" t="s">
        <v>27</v>
      </c>
      <c r="B15" s="62">
        <v>1</v>
      </c>
      <c r="C15" s="4" t="s">
        <v>18</v>
      </c>
      <c r="D15" s="68">
        <f t="shared" ref="D15:D19" si="1">SUM(E15:I15)</f>
        <v>25</v>
      </c>
      <c r="E15" s="62"/>
      <c r="F15" s="62">
        <v>10</v>
      </c>
      <c r="G15" s="62"/>
      <c r="H15" s="62"/>
      <c r="I15" s="62">
        <v>15</v>
      </c>
      <c r="J15" s="15" t="s">
        <v>41</v>
      </c>
      <c r="K15" s="4" t="s">
        <v>28</v>
      </c>
      <c r="L15" s="3" t="s">
        <v>166</v>
      </c>
      <c r="M15" s="2" t="s">
        <v>167</v>
      </c>
      <c r="N15" s="3" t="s">
        <v>168</v>
      </c>
      <c r="O15" s="15" t="s">
        <v>41</v>
      </c>
      <c r="P15" s="2" t="s">
        <v>212</v>
      </c>
    </row>
    <row r="16" spans="1:16" ht="59.25" customHeight="1" x14ac:dyDescent="0.2">
      <c r="A16" s="67" t="s">
        <v>29</v>
      </c>
      <c r="B16" s="62">
        <v>3</v>
      </c>
      <c r="C16" s="4" t="s">
        <v>13</v>
      </c>
      <c r="D16" s="68">
        <f t="shared" si="1"/>
        <v>75</v>
      </c>
      <c r="E16" s="62">
        <v>10</v>
      </c>
      <c r="F16" s="62">
        <v>10</v>
      </c>
      <c r="G16" s="62">
        <v>30</v>
      </c>
      <c r="H16" s="62"/>
      <c r="I16" s="62">
        <v>25</v>
      </c>
      <c r="J16" s="22" t="s">
        <v>30</v>
      </c>
      <c r="K16" s="23" t="s">
        <v>158</v>
      </c>
      <c r="L16" s="3" t="s">
        <v>169</v>
      </c>
      <c r="M16" s="2" t="s">
        <v>170</v>
      </c>
      <c r="N16" s="3" t="s">
        <v>171</v>
      </c>
      <c r="O16" s="7" t="s">
        <v>30</v>
      </c>
      <c r="P16" s="2" t="s">
        <v>287</v>
      </c>
    </row>
    <row r="17" spans="1:16" ht="48" customHeight="1" x14ac:dyDescent="0.2">
      <c r="A17" s="142" t="s">
        <v>225</v>
      </c>
      <c r="B17" s="110">
        <v>2</v>
      </c>
      <c r="C17" s="4" t="s">
        <v>18</v>
      </c>
      <c r="D17" s="68">
        <f t="shared" si="1"/>
        <v>30</v>
      </c>
      <c r="E17" s="62">
        <v>10</v>
      </c>
      <c r="F17" s="62">
        <v>10</v>
      </c>
      <c r="G17" s="62"/>
      <c r="H17" s="62"/>
      <c r="I17" s="64">
        <v>10</v>
      </c>
      <c r="J17" s="11" t="s">
        <v>31</v>
      </c>
      <c r="K17" s="7" t="s">
        <v>159</v>
      </c>
      <c r="L17" s="3" t="s">
        <v>172</v>
      </c>
      <c r="M17" s="2" t="s">
        <v>173</v>
      </c>
      <c r="N17" s="3" t="s">
        <v>174</v>
      </c>
      <c r="O17" s="144" t="s">
        <v>31</v>
      </c>
      <c r="P17" s="102" t="s">
        <v>299</v>
      </c>
    </row>
    <row r="18" spans="1:16" ht="48" customHeight="1" x14ac:dyDescent="0.2">
      <c r="A18" s="143"/>
      <c r="B18" s="111"/>
      <c r="C18" s="4" t="s">
        <v>18</v>
      </c>
      <c r="D18" s="68">
        <v>20</v>
      </c>
      <c r="E18" s="62"/>
      <c r="F18" s="62">
        <v>10</v>
      </c>
      <c r="G18" s="62"/>
      <c r="H18" s="62"/>
      <c r="I18" s="64">
        <v>10</v>
      </c>
      <c r="J18" s="11" t="s">
        <v>292</v>
      </c>
      <c r="K18" s="7" t="s">
        <v>295</v>
      </c>
      <c r="L18" s="2" t="s">
        <v>296</v>
      </c>
      <c r="M18" s="2" t="s">
        <v>300</v>
      </c>
      <c r="N18" s="3" t="s">
        <v>301</v>
      </c>
      <c r="O18" s="145"/>
      <c r="P18" s="103"/>
    </row>
    <row r="19" spans="1:16" ht="48" customHeight="1" x14ac:dyDescent="0.2">
      <c r="A19" s="67" t="s">
        <v>32</v>
      </c>
      <c r="B19" s="62">
        <v>1</v>
      </c>
      <c r="C19" s="4" t="s">
        <v>18</v>
      </c>
      <c r="D19" s="68">
        <f t="shared" si="1"/>
        <v>25</v>
      </c>
      <c r="E19" s="62">
        <v>5</v>
      </c>
      <c r="F19" s="62">
        <v>10</v>
      </c>
      <c r="G19" s="62"/>
      <c r="H19" s="62"/>
      <c r="I19" s="64">
        <v>10</v>
      </c>
      <c r="J19" s="11" t="s">
        <v>265</v>
      </c>
      <c r="K19" s="54" t="s">
        <v>151</v>
      </c>
      <c r="L19" s="55" t="s">
        <v>176</v>
      </c>
      <c r="M19" s="56" t="s">
        <v>273</v>
      </c>
      <c r="N19" s="55" t="s">
        <v>178</v>
      </c>
      <c r="O19" s="11" t="s">
        <v>265</v>
      </c>
      <c r="P19" s="53" t="s">
        <v>288</v>
      </c>
    </row>
    <row r="20" spans="1:16" ht="48" customHeight="1" x14ac:dyDescent="0.2">
      <c r="A20" s="142" t="s">
        <v>33</v>
      </c>
      <c r="B20" s="110">
        <v>2</v>
      </c>
      <c r="C20" s="4" t="s">
        <v>18</v>
      </c>
      <c r="D20" s="68">
        <v>20</v>
      </c>
      <c r="E20" s="62"/>
      <c r="F20" s="62">
        <v>15</v>
      </c>
      <c r="G20" s="62"/>
      <c r="H20" s="62"/>
      <c r="I20" s="64">
        <v>5</v>
      </c>
      <c r="J20" s="11" t="s">
        <v>34</v>
      </c>
      <c r="K20" s="7" t="s">
        <v>104</v>
      </c>
      <c r="L20" s="4" t="s">
        <v>105</v>
      </c>
      <c r="M20" s="5" t="s">
        <v>106</v>
      </c>
      <c r="N20" s="3" t="s">
        <v>107</v>
      </c>
      <c r="O20" s="96" t="s">
        <v>34</v>
      </c>
      <c r="P20" s="102" t="s">
        <v>304</v>
      </c>
    </row>
    <row r="21" spans="1:16" ht="48" customHeight="1" x14ac:dyDescent="0.2">
      <c r="A21" s="143"/>
      <c r="B21" s="111"/>
      <c r="C21" s="4" t="s">
        <v>18</v>
      </c>
      <c r="D21" s="68">
        <v>30</v>
      </c>
      <c r="E21" s="62">
        <v>10</v>
      </c>
      <c r="F21" s="62">
        <v>10</v>
      </c>
      <c r="G21" s="62"/>
      <c r="H21" s="62"/>
      <c r="I21" s="64">
        <v>10</v>
      </c>
      <c r="J21" s="11" t="s">
        <v>269</v>
      </c>
      <c r="K21" s="7" t="s">
        <v>266</v>
      </c>
      <c r="L21" s="4" t="s">
        <v>270</v>
      </c>
      <c r="M21" s="5" t="s">
        <v>277</v>
      </c>
      <c r="N21" s="3" t="s">
        <v>278</v>
      </c>
      <c r="O21" s="98"/>
      <c r="P21" s="103"/>
    </row>
    <row r="22" spans="1:16" ht="48" customHeight="1" x14ac:dyDescent="0.2">
      <c r="A22" s="67" t="s">
        <v>226</v>
      </c>
      <c r="B22" s="62">
        <v>2</v>
      </c>
      <c r="C22" s="4" t="s">
        <v>18</v>
      </c>
      <c r="D22" s="68">
        <f>SUM(E22:I22)</f>
        <v>50</v>
      </c>
      <c r="E22" s="62">
        <v>10</v>
      </c>
      <c r="F22" s="62">
        <v>10</v>
      </c>
      <c r="G22" s="62"/>
      <c r="H22" s="62"/>
      <c r="I22" s="62">
        <v>30</v>
      </c>
      <c r="J22" s="11" t="s">
        <v>265</v>
      </c>
      <c r="K22" s="7" t="s">
        <v>151</v>
      </c>
      <c r="L22" s="55" t="s">
        <v>176</v>
      </c>
      <c r="M22" s="56" t="s">
        <v>273</v>
      </c>
      <c r="N22" s="55" t="s">
        <v>178</v>
      </c>
      <c r="O22" s="11" t="s">
        <v>265</v>
      </c>
      <c r="P22" s="2" t="s">
        <v>289</v>
      </c>
    </row>
    <row r="23" spans="1:16" ht="48" customHeight="1" x14ac:dyDescent="0.2">
      <c r="A23" s="67" t="s">
        <v>35</v>
      </c>
      <c r="B23" s="62">
        <v>4</v>
      </c>
      <c r="C23" s="4" t="s">
        <v>18</v>
      </c>
      <c r="D23" s="68">
        <f>SUM(E23:I23)</f>
        <v>100</v>
      </c>
      <c r="E23" s="62"/>
      <c r="F23" s="62"/>
      <c r="G23" s="62">
        <v>60</v>
      </c>
      <c r="H23" s="62"/>
      <c r="I23" s="62">
        <v>40</v>
      </c>
      <c r="J23" s="11" t="s">
        <v>36</v>
      </c>
      <c r="K23" s="7" t="s">
        <v>88</v>
      </c>
      <c r="L23" s="3" t="s">
        <v>89</v>
      </c>
      <c r="M23" s="2" t="s">
        <v>90</v>
      </c>
      <c r="N23" s="2" t="s">
        <v>91</v>
      </c>
      <c r="O23" s="1" t="s">
        <v>55</v>
      </c>
      <c r="P23" s="2" t="s">
        <v>189</v>
      </c>
    </row>
    <row r="24" spans="1:16" ht="48" customHeight="1" x14ac:dyDescent="0.2">
      <c r="A24" s="67" t="s">
        <v>227</v>
      </c>
      <c r="B24" s="62">
        <v>1</v>
      </c>
      <c r="C24" s="4" t="s">
        <v>18</v>
      </c>
      <c r="D24" s="68">
        <v>25</v>
      </c>
      <c r="E24" s="62">
        <v>10</v>
      </c>
      <c r="F24" s="62">
        <v>10</v>
      </c>
      <c r="G24" s="62"/>
      <c r="H24" s="62"/>
      <c r="I24" s="62">
        <v>5</v>
      </c>
      <c r="J24" s="11" t="s">
        <v>73</v>
      </c>
      <c r="K24" s="7" t="s">
        <v>136</v>
      </c>
      <c r="L24" s="3" t="s">
        <v>274</v>
      </c>
      <c r="M24" s="2" t="s">
        <v>275</v>
      </c>
      <c r="N24" s="10" t="s">
        <v>276</v>
      </c>
      <c r="O24" s="11" t="s">
        <v>73</v>
      </c>
      <c r="P24" s="2" t="s">
        <v>290</v>
      </c>
    </row>
    <row r="25" spans="1:16" ht="48" customHeight="1" x14ac:dyDescent="0.2">
      <c r="A25" s="67" t="s">
        <v>228</v>
      </c>
      <c r="B25" s="62">
        <v>2</v>
      </c>
      <c r="C25" s="4" t="s">
        <v>18</v>
      </c>
      <c r="D25" s="68">
        <v>50</v>
      </c>
      <c r="E25" s="62">
        <v>10</v>
      </c>
      <c r="F25" s="62"/>
      <c r="G25" s="62">
        <v>10</v>
      </c>
      <c r="H25" s="62"/>
      <c r="I25" s="62">
        <v>30</v>
      </c>
      <c r="J25" s="11" t="s">
        <v>41</v>
      </c>
      <c r="K25" s="7" t="s">
        <v>28</v>
      </c>
      <c r="L25" s="3" t="s">
        <v>166</v>
      </c>
      <c r="M25" s="2" t="s">
        <v>167</v>
      </c>
      <c r="N25" s="3" t="s">
        <v>168</v>
      </c>
      <c r="O25" s="15" t="s">
        <v>41</v>
      </c>
      <c r="P25" s="2" t="s">
        <v>291</v>
      </c>
    </row>
    <row r="26" spans="1:16" x14ac:dyDescent="0.2">
      <c r="A26" s="16" t="s">
        <v>26</v>
      </c>
      <c r="B26" s="17">
        <f>SUM(B15:B25)</f>
        <v>18</v>
      </c>
      <c r="C26" s="16"/>
      <c r="D26" s="18">
        <f>SUM(D15:D25)</f>
        <v>450</v>
      </c>
      <c r="E26" s="18">
        <f>SUM(E15:E25)</f>
        <v>65</v>
      </c>
      <c r="F26" s="18">
        <f>SUM(F15:F25)</f>
        <v>95</v>
      </c>
      <c r="G26" s="18">
        <f>SUM(G15:G25)</f>
        <v>100</v>
      </c>
      <c r="H26" s="18"/>
      <c r="I26" s="18">
        <f>SUM(I15:I25)</f>
        <v>190</v>
      </c>
      <c r="J26" s="24"/>
      <c r="K26" s="25"/>
      <c r="L26" s="21"/>
      <c r="M26" s="21"/>
      <c r="N26" s="21"/>
      <c r="O26" s="21"/>
      <c r="P26" s="21"/>
    </row>
    <row r="27" spans="1:16" ht="18.75" customHeight="1" x14ac:dyDescent="0.2">
      <c r="A27" s="112" t="s">
        <v>392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4"/>
    </row>
    <row r="28" spans="1:16" ht="48" customHeight="1" x14ac:dyDescent="0.2">
      <c r="A28" s="69" t="s">
        <v>229</v>
      </c>
      <c r="B28" s="62">
        <v>4</v>
      </c>
      <c r="C28" s="4" t="s">
        <v>18</v>
      </c>
      <c r="D28" s="70">
        <f>SUM(E28:I28)</f>
        <v>100</v>
      </c>
      <c r="E28" s="62"/>
      <c r="F28" s="62"/>
      <c r="G28" s="62">
        <v>85</v>
      </c>
      <c r="H28" s="62"/>
      <c r="I28" s="62">
        <v>15</v>
      </c>
      <c r="J28" s="11" t="s">
        <v>34</v>
      </c>
      <c r="K28" s="4" t="s">
        <v>104</v>
      </c>
      <c r="L28" s="4" t="s">
        <v>105</v>
      </c>
      <c r="M28" s="5" t="s">
        <v>106</v>
      </c>
      <c r="N28" s="3" t="s">
        <v>107</v>
      </c>
      <c r="O28" s="4" t="s">
        <v>34</v>
      </c>
      <c r="P28" s="2" t="s">
        <v>199</v>
      </c>
    </row>
    <row r="29" spans="1:16" ht="48" customHeight="1" x14ac:dyDescent="0.2">
      <c r="A29" s="69" t="s">
        <v>230</v>
      </c>
      <c r="B29" s="62">
        <v>1</v>
      </c>
      <c r="C29" s="4" t="s">
        <v>18</v>
      </c>
      <c r="D29" s="70">
        <f>SUM(E29:I29)</f>
        <v>21</v>
      </c>
      <c r="E29" s="62"/>
      <c r="F29" s="62"/>
      <c r="G29" s="62">
        <v>16</v>
      </c>
      <c r="H29" s="62"/>
      <c r="I29" s="62">
        <v>5</v>
      </c>
      <c r="J29" s="11" t="s">
        <v>34</v>
      </c>
      <c r="K29" s="4" t="s">
        <v>104</v>
      </c>
      <c r="L29" s="4" t="s">
        <v>105</v>
      </c>
      <c r="M29" s="5" t="s">
        <v>106</v>
      </c>
      <c r="N29" s="3" t="s">
        <v>107</v>
      </c>
      <c r="O29" s="4" t="s">
        <v>34</v>
      </c>
      <c r="P29" s="2" t="s">
        <v>200</v>
      </c>
    </row>
    <row r="30" spans="1:16" ht="48" customHeight="1" x14ac:dyDescent="0.2">
      <c r="A30" s="69" t="s">
        <v>37</v>
      </c>
      <c r="B30" s="62">
        <v>2</v>
      </c>
      <c r="C30" s="4" t="s">
        <v>18</v>
      </c>
      <c r="D30" s="70">
        <f>SUM(E30:I30)</f>
        <v>50</v>
      </c>
      <c r="E30" s="62"/>
      <c r="F30" s="62"/>
      <c r="G30" s="62">
        <v>45</v>
      </c>
      <c r="H30" s="62"/>
      <c r="I30" s="62">
        <v>5</v>
      </c>
      <c r="J30" s="11" t="s">
        <v>38</v>
      </c>
      <c r="K30" s="4" t="s">
        <v>100</v>
      </c>
      <c r="L30" s="4" t="s">
        <v>101</v>
      </c>
      <c r="M30" s="2" t="s">
        <v>102</v>
      </c>
      <c r="N30" s="3" t="s">
        <v>103</v>
      </c>
      <c r="O30" s="4" t="s">
        <v>38</v>
      </c>
      <c r="P30" s="2" t="s">
        <v>191</v>
      </c>
    </row>
    <row r="31" spans="1:16" ht="48" customHeight="1" x14ac:dyDescent="0.2">
      <c r="A31" s="69" t="s">
        <v>231</v>
      </c>
      <c r="B31" s="62">
        <v>5</v>
      </c>
      <c r="C31" s="4" t="s">
        <v>13</v>
      </c>
      <c r="D31" s="70">
        <f>SUM(E31:I31)</f>
        <v>121</v>
      </c>
      <c r="E31" s="62">
        <v>25</v>
      </c>
      <c r="F31" s="62"/>
      <c r="G31" s="62">
        <v>71</v>
      </c>
      <c r="H31" s="62"/>
      <c r="I31" s="62">
        <v>25</v>
      </c>
      <c r="J31" s="11" t="s">
        <v>34</v>
      </c>
      <c r="K31" s="4" t="s">
        <v>104</v>
      </c>
      <c r="L31" s="4" t="s">
        <v>105</v>
      </c>
      <c r="M31" s="5" t="s">
        <v>106</v>
      </c>
      <c r="N31" s="3" t="s">
        <v>107</v>
      </c>
      <c r="O31" s="4" t="s">
        <v>34</v>
      </c>
      <c r="P31" s="2" t="s">
        <v>213</v>
      </c>
    </row>
    <row r="32" spans="1:16" ht="48" customHeight="1" x14ac:dyDescent="0.2">
      <c r="A32" s="69" t="s">
        <v>232</v>
      </c>
      <c r="B32" s="62">
        <v>1</v>
      </c>
      <c r="C32" s="4" t="s">
        <v>18</v>
      </c>
      <c r="D32" s="70">
        <v>25</v>
      </c>
      <c r="E32" s="62"/>
      <c r="F32" s="62"/>
      <c r="G32" s="62">
        <v>20</v>
      </c>
      <c r="H32" s="62"/>
      <c r="I32" s="62">
        <v>5</v>
      </c>
      <c r="J32" s="11" t="s">
        <v>42</v>
      </c>
      <c r="K32" s="4" t="s">
        <v>92</v>
      </c>
      <c r="L32" s="3" t="s">
        <v>93</v>
      </c>
      <c r="M32" s="3" t="s">
        <v>94</v>
      </c>
      <c r="N32" s="3" t="s">
        <v>95</v>
      </c>
      <c r="O32" s="2" t="s">
        <v>42</v>
      </c>
      <c r="P32" s="2" t="s">
        <v>190</v>
      </c>
    </row>
    <row r="33" spans="1:16" x14ac:dyDescent="0.2">
      <c r="A33" s="26" t="s">
        <v>26</v>
      </c>
      <c r="B33" s="27">
        <f>SUM(B28:B32)</f>
        <v>13</v>
      </c>
      <c r="C33" s="27"/>
      <c r="D33" s="27">
        <f>SUM(D28:D32)</f>
        <v>317</v>
      </c>
      <c r="E33" s="27">
        <f>SUM(E28:E32)</f>
        <v>25</v>
      </c>
      <c r="F33" s="27"/>
      <c r="G33" s="27">
        <f>SUM(G28:G32)</f>
        <v>237</v>
      </c>
      <c r="H33" s="27"/>
      <c r="I33" s="27">
        <f>SUM(I28:I32)</f>
        <v>55</v>
      </c>
      <c r="J33" s="28"/>
      <c r="K33" s="27"/>
      <c r="L33" s="21"/>
      <c r="M33" s="21"/>
      <c r="N33" s="21"/>
      <c r="O33" s="21"/>
      <c r="P33" s="21"/>
    </row>
    <row r="34" spans="1:16" ht="18.75" customHeight="1" x14ac:dyDescent="0.2">
      <c r="A34" s="112" t="s">
        <v>393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48" customHeight="1" x14ac:dyDescent="0.2">
      <c r="A35" s="71" t="s">
        <v>39</v>
      </c>
      <c r="B35" s="62">
        <v>6</v>
      </c>
      <c r="C35" s="4" t="s">
        <v>18</v>
      </c>
      <c r="D35" s="72">
        <v>180</v>
      </c>
      <c r="E35" s="62"/>
      <c r="F35" s="62"/>
      <c r="G35" s="62"/>
      <c r="H35" s="62">
        <v>156</v>
      </c>
      <c r="I35" s="62">
        <v>24</v>
      </c>
      <c r="J35" s="11" t="s">
        <v>34</v>
      </c>
      <c r="K35" s="4" t="s">
        <v>104</v>
      </c>
      <c r="L35" s="4" t="s">
        <v>105</v>
      </c>
      <c r="M35" s="5" t="s">
        <v>106</v>
      </c>
      <c r="N35" s="3" t="s">
        <v>107</v>
      </c>
      <c r="O35" s="4" t="s">
        <v>34</v>
      </c>
      <c r="P35" s="102" t="s">
        <v>188</v>
      </c>
    </row>
    <row r="36" spans="1:16" ht="48" customHeight="1" x14ac:dyDescent="0.2">
      <c r="A36" s="71" t="s">
        <v>40</v>
      </c>
      <c r="B36" s="62">
        <v>6</v>
      </c>
      <c r="C36" s="4" t="s">
        <v>18</v>
      </c>
      <c r="D36" s="72">
        <v>180</v>
      </c>
      <c r="E36" s="62"/>
      <c r="F36" s="62"/>
      <c r="G36" s="62"/>
      <c r="H36" s="62">
        <v>156</v>
      </c>
      <c r="I36" s="62">
        <v>24</v>
      </c>
      <c r="J36" s="11" t="s">
        <v>34</v>
      </c>
      <c r="K36" s="4" t="s">
        <v>104</v>
      </c>
      <c r="L36" s="4" t="s">
        <v>105</v>
      </c>
      <c r="M36" s="5" t="s">
        <v>106</v>
      </c>
      <c r="N36" s="3" t="s">
        <v>107</v>
      </c>
      <c r="O36" s="4" t="s">
        <v>34</v>
      </c>
      <c r="P36" s="107"/>
    </row>
    <row r="37" spans="1:16" x14ac:dyDescent="0.2">
      <c r="A37" s="29" t="s">
        <v>26</v>
      </c>
      <c r="B37" s="30">
        <f>SUM(B35:B36)</f>
        <v>12</v>
      </c>
      <c r="C37" s="30"/>
      <c r="D37" s="30">
        <f>SUM(D35:D36)</f>
        <v>360</v>
      </c>
      <c r="E37" s="30"/>
      <c r="F37" s="30"/>
      <c r="G37" s="30"/>
      <c r="H37" s="30">
        <f>SUM(H35+H36)</f>
        <v>312</v>
      </c>
      <c r="I37" s="30">
        <f>SUM(I35+I36)</f>
        <v>48</v>
      </c>
      <c r="J37" s="31"/>
      <c r="K37" s="30"/>
      <c r="L37" s="21"/>
      <c r="M37" s="21"/>
      <c r="N37" s="21"/>
      <c r="O37" s="21"/>
      <c r="P37" s="21"/>
    </row>
    <row r="38" spans="1:16" ht="15.75" customHeight="1" x14ac:dyDescent="0.2">
      <c r="A38" s="112" t="s">
        <v>394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</row>
    <row r="39" spans="1:16" ht="48" customHeight="1" x14ac:dyDescent="0.2">
      <c r="A39" s="61" t="s">
        <v>43</v>
      </c>
      <c r="B39" s="135">
        <v>1</v>
      </c>
      <c r="C39" s="4" t="s">
        <v>18</v>
      </c>
      <c r="D39" s="138">
        <v>25</v>
      </c>
      <c r="E39" s="135">
        <v>10</v>
      </c>
      <c r="F39" s="62"/>
      <c r="G39" s="62"/>
      <c r="H39" s="62"/>
      <c r="I39" s="135">
        <v>15</v>
      </c>
      <c r="J39" s="14" t="s">
        <v>175</v>
      </c>
      <c r="K39" s="54" t="s">
        <v>151</v>
      </c>
      <c r="L39" s="55" t="s">
        <v>176</v>
      </c>
      <c r="M39" s="56" t="s">
        <v>177</v>
      </c>
      <c r="N39" s="55" t="s">
        <v>178</v>
      </c>
      <c r="O39" s="14" t="s">
        <v>175</v>
      </c>
      <c r="P39" s="2" t="s">
        <v>214</v>
      </c>
    </row>
    <row r="40" spans="1:16" ht="48" customHeight="1" x14ac:dyDescent="0.2">
      <c r="A40" s="61" t="s">
        <v>44</v>
      </c>
      <c r="B40" s="135"/>
      <c r="C40" s="4" t="s">
        <v>18</v>
      </c>
      <c r="D40" s="138"/>
      <c r="E40" s="135"/>
      <c r="F40" s="62"/>
      <c r="G40" s="62"/>
      <c r="H40" s="62"/>
      <c r="I40" s="135"/>
      <c r="J40" s="11" t="s">
        <v>269</v>
      </c>
      <c r="K40" s="7" t="s">
        <v>266</v>
      </c>
      <c r="L40" s="2" t="s">
        <v>270</v>
      </c>
      <c r="M40" s="2" t="s">
        <v>277</v>
      </c>
      <c r="N40" s="3" t="s">
        <v>278</v>
      </c>
      <c r="O40" s="11" t="s">
        <v>269</v>
      </c>
      <c r="P40" s="2" t="s">
        <v>298</v>
      </c>
    </row>
    <row r="41" spans="1:16" ht="48" customHeight="1" x14ac:dyDescent="0.2">
      <c r="A41" s="136" t="s">
        <v>45</v>
      </c>
      <c r="B41" s="135">
        <v>2</v>
      </c>
      <c r="C41" s="4" t="s">
        <v>18</v>
      </c>
      <c r="D41" s="138">
        <v>50</v>
      </c>
      <c r="E41" s="73"/>
      <c r="F41" s="123">
        <v>20</v>
      </c>
      <c r="G41" s="73"/>
      <c r="H41" s="73"/>
      <c r="I41" s="116">
        <v>30</v>
      </c>
      <c r="J41" s="90" t="s">
        <v>293</v>
      </c>
      <c r="K41" s="54" t="s">
        <v>294</v>
      </c>
      <c r="L41" s="90" t="s">
        <v>297</v>
      </c>
      <c r="M41" s="2" t="s">
        <v>302</v>
      </c>
      <c r="N41" s="3" t="s">
        <v>303</v>
      </c>
      <c r="O41" s="144" t="s">
        <v>292</v>
      </c>
      <c r="P41" s="102"/>
    </row>
    <row r="42" spans="1:16" ht="48" customHeight="1" x14ac:dyDescent="0.2">
      <c r="A42" s="137"/>
      <c r="B42" s="135"/>
      <c r="C42" s="4" t="s">
        <v>18</v>
      </c>
      <c r="D42" s="138"/>
      <c r="E42" s="73"/>
      <c r="F42" s="134"/>
      <c r="G42" s="73"/>
      <c r="H42" s="73"/>
      <c r="I42" s="116"/>
      <c r="J42" s="92" t="s">
        <v>292</v>
      </c>
      <c r="K42" s="54" t="s">
        <v>295</v>
      </c>
      <c r="L42" s="90" t="s">
        <v>296</v>
      </c>
      <c r="M42" s="2" t="s">
        <v>300</v>
      </c>
      <c r="N42" s="3" t="s">
        <v>301</v>
      </c>
      <c r="O42" s="145"/>
      <c r="P42" s="103"/>
    </row>
    <row r="43" spans="1:16" ht="48" customHeight="1" x14ac:dyDescent="0.2">
      <c r="A43" s="74" t="s">
        <v>46</v>
      </c>
      <c r="B43" s="135"/>
      <c r="C43" s="4" t="s">
        <v>18</v>
      </c>
      <c r="D43" s="138"/>
      <c r="E43" s="73"/>
      <c r="F43" s="124"/>
      <c r="G43" s="73"/>
      <c r="H43" s="73"/>
      <c r="I43" s="116"/>
      <c r="J43" s="11" t="s">
        <v>47</v>
      </c>
      <c r="K43" s="7" t="s">
        <v>155</v>
      </c>
      <c r="L43" s="2" t="s">
        <v>160</v>
      </c>
      <c r="M43" s="2" t="s">
        <v>161</v>
      </c>
      <c r="N43" s="10" t="s">
        <v>162</v>
      </c>
      <c r="O43" s="11" t="s">
        <v>16</v>
      </c>
      <c r="P43" s="2" t="s">
        <v>215</v>
      </c>
    </row>
    <row r="44" spans="1:16" x14ac:dyDescent="0.2">
      <c r="A44" s="16" t="s">
        <v>26</v>
      </c>
      <c r="B44" s="17">
        <f>SUM(B39:B43)</f>
        <v>3</v>
      </c>
      <c r="C44" s="17"/>
      <c r="D44" s="17">
        <f>SUM(D39:D43)</f>
        <v>75</v>
      </c>
      <c r="E44" s="17">
        <f>SUM(E39:E43)</f>
        <v>10</v>
      </c>
      <c r="F44" s="17">
        <f>SUM(F39:F43)</f>
        <v>20</v>
      </c>
      <c r="G44" s="17">
        <f>SUM(G39:G43)</f>
        <v>0</v>
      </c>
      <c r="H44" s="17"/>
      <c r="I44" s="17">
        <f>SUM(I39:I43)</f>
        <v>45</v>
      </c>
      <c r="J44" s="32"/>
      <c r="K44" s="17"/>
      <c r="L44" s="21"/>
      <c r="M44" s="21"/>
      <c r="N44" s="21"/>
      <c r="O44" s="21"/>
      <c r="P44" s="21"/>
    </row>
    <row r="45" spans="1:16" ht="48" customHeight="1" x14ac:dyDescent="0.2">
      <c r="A45" s="61" t="s">
        <v>233</v>
      </c>
      <c r="B45" s="62">
        <v>0</v>
      </c>
      <c r="C45" s="4" t="s">
        <v>18</v>
      </c>
      <c r="D45" s="63">
        <v>60</v>
      </c>
      <c r="E45" s="62"/>
      <c r="F45" s="62"/>
      <c r="G45" s="62">
        <v>60</v>
      </c>
      <c r="H45" s="62"/>
      <c r="I45" s="62"/>
      <c r="J45" s="11" t="s">
        <v>42</v>
      </c>
      <c r="K45" s="7" t="s">
        <v>92</v>
      </c>
      <c r="L45" s="3" t="s">
        <v>93</v>
      </c>
      <c r="M45" s="3" t="s">
        <v>94</v>
      </c>
      <c r="N45" s="3" t="s">
        <v>95</v>
      </c>
      <c r="O45" s="2" t="s">
        <v>42</v>
      </c>
      <c r="P45" s="2" t="s">
        <v>190</v>
      </c>
    </row>
    <row r="46" spans="1:16" ht="48" customHeight="1" x14ac:dyDescent="0.2">
      <c r="A46" s="139" t="s">
        <v>48</v>
      </c>
      <c r="B46" s="135">
        <v>0</v>
      </c>
      <c r="C46" s="4" t="s">
        <v>18</v>
      </c>
      <c r="D46" s="63">
        <v>2</v>
      </c>
      <c r="E46" s="93"/>
      <c r="F46" s="62">
        <v>2</v>
      </c>
      <c r="G46" s="62"/>
      <c r="H46" s="62"/>
      <c r="I46" s="62"/>
      <c r="J46" s="11" t="s">
        <v>49</v>
      </c>
      <c r="K46" s="7" t="s">
        <v>152</v>
      </c>
      <c r="L46" s="8" t="s">
        <v>179</v>
      </c>
      <c r="M46" s="8" t="s">
        <v>180</v>
      </c>
      <c r="N46" s="8" t="s">
        <v>181</v>
      </c>
      <c r="O46" s="11" t="s">
        <v>49</v>
      </c>
      <c r="P46" s="102" t="s">
        <v>216</v>
      </c>
    </row>
    <row r="47" spans="1:16" ht="48" customHeight="1" x14ac:dyDescent="0.2">
      <c r="A47" s="139"/>
      <c r="B47" s="135"/>
      <c r="C47" s="4" t="s">
        <v>18</v>
      </c>
      <c r="D47" s="63">
        <v>2</v>
      </c>
      <c r="E47" s="93"/>
      <c r="F47" s="62">
        <v>2</v>
      </c>
      <c r="G47" s="62"/>
      <c r="H47" s="62"/>
      <c r="I47" s="62"/>
      <c r="J47" s="11" t="s">
        <v>50</v>
      </c>
      <c r="K47" s="7" t="s">
        <v>153</v>
      </c>
      <c r="L47" s="9" t="s">
        <v>182</v>
      </c>
      <c r="M47" s="9" t="s">
        <v>183</v>
      </c>
      <c r="N47" s="8" t="s">
        <v>184</v>
      </c>
      <c r="O47" s="11" t="s">
        <v>50</v>
      </c>
      <c r="P47" s="103"/>
    </row>
    <row r="48" spans="1:16" ht="48" customHeight="1" x14ac:dyDescent="0.2">
      <c r="A48" s="61" t="s">
        <v>51</v>
      </c>
      <c r="B48" s="62">
        <v>0</v>
      </c>
      <c r="C48" s="4" t="s">
        <v>18</v>
      </c>
      <c r="D48" s="63">
        <v>2</v>
      </c>
      <c r="E48" s="62"/>
      <c r="F48" s="62"/>
      <c r="G48" s="62"/>
      <c r="H48" s="62"/>
      <c r="I48" s="62">
        <v>2</v>
      </c>
      <c r="J48" s="11" t="s">
        <v>52</v>
      </c>
      <c r="K48" s="7" t="s">
        <v>154</v>
      </c>
      <c r="L48" s="8" t="s">
        <v>185</v>
      </c>
      <c r="M48" s="8" t="s">
        <v>186</v>
      </c>
      <c r="N48" s="8" t="s">
        <v>187</v>
      </c>
      <c r="O48" s="11" t="s">
        <v>52</v>
      </c>
      <c r="P48" s="2" t="s">
        <v>217</v>
      </c>
    </row>
    <row r="49" spans="1:16" ht="16.5" customHeight="1" x14ac:dyDescent="0.2">
      <c r="A49" s="61" t="s">
        <v>26</v>
      </c>
      <c r="B49" s="62">
        <v>0</v>
      </c>
      <c r="C49" s="4"/>
      <c r="D49" s="63">
        <f>SUM(D45:D48)</f>
        <v>66</v>
      </c>
      <c r="E49" s="62"/>
      <c r="F49" s="62">
        <f>SUM(F45:F48)</f>
        <v>4</v>
      </c>
      <c r="G49" s="62">
        <f>SUM(G45:G48)</f>
        <v>60</v>
      </c>
      <c r="H49" s="62"/>
      <c r="I49" s="62">
        <f>SUM(I45:I48)</f>
        <v>2</v>
      </c>
      <c r="J49" s="11"/>
      <c r="K49" s="7"/>
      <c r="L49" s="8"/>
      <c r="M49" s="8"/>
      <c r="N49" s="8"/>
      <c r="O49" s="11"/>
      <c r="P49" s="2"/>
    </row>
    <row r="50" spans="1:16" x14ac:dyDescent="0.2">
      <c r="A50" s="33" t="s">
        <v>26</v>
      </c>
      <c r="B50" s="33">
        <f>B44+B37+B33+B26+B13+B49</f>
        <v>63</v>
      </c>
      <c r="C50" s="33"/>
      <c r="D50" s="33">
        <f>D44+D37+D33+D26+D13+D49</f>
        <v>1674</v>
      </c>
      <c r="E50" s="33">
        <f t="shared" ref="E50:H50" si="2">E44+E37+E33+E26+E13</f>
        <v>173</v>
      </c>
      <c r="F50" s="33">
        <f>F44+F37+F33+F26+F13+F49</f>
        <v>204</v>
      </c>
      <c r="G50" s="33">
        <f>G44+G37+G33+G26+G13+G49</f>
        <v>494</v>
      </c>
      <c r="H50" s="33">
        <f t="shared" si="2"/>
        <v>312</v>
      </c>
      <c r="I50" s="33">
        <f>I44+I37+I33+I26+I13+I49</f>
        <v>491</v>
      </c>
      <c r="J50" s="34"/>
      <c r="K50" s="35"/>
      <c r="L50" s="21"/>
      <c r="M50" s="21"/>
      <c r="N50" s="21"/>
      <c r="O50" s="21"/>
      <c r="P50" s="21"/>
    </row>
    <row r="51" spans="1:16" ht="51" customHeight="1" x14ac:dyDescent="0.2">
      <c r="A51" s="128" t="s">
        <v>222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</row>
    <row r="52" spans="1:16" ht="19.5" customHeight="1" x14ac:dyDescent="0.2">
      <c r="A52" s="12" t="s">
        <v>0</v>
      </c>
      <c r="B52" s="118" t="s">
        <v>1</v>
      </c>
      <c r="C52" s="133" t="s">
        <v>2</v>
      </c>
      <c r="D52" s="127" t="s">
        <v>3</v>
      </c>
      <c r="E52" s="118" t="s">
        <v>4</v>
      </c>
      <c r="F52" s="118"/>
      <c r="G52" s="118"/>
      <c r="H52" s="118"/>
      <c r="I52" s="118"/>
      <c r="J52" s="119" t="s">
        <v>5</v>
      </c>
      <c r="K52" s="120"/>
      <c r="L52" s="118" t="s">
        <v>83</v>
      </c>
      <c r="M52" s="115" t="s">
        <v>84</v>
      </c>
      <c r="N52" s="115" t="s">
        <v>85</v>
      </c>
      <c r="O52" s="115" t="s">
        <v>86</v>
      </c>
      <c r="P52" s="115" t="s">
        <v>87</v>
      </c>
    </row>
    <row r="53" spans="1:16" ht="22.5" customHeight="1" x14ac:dyDescent="0.2">
      <c r="A53" s="12" t="s">
        <v>53</v>
      </c>
      <c r="B53" s="118"/>
      <c r="C53" s="133"/>
      <c r="D53" s="127"/>
      <c r="E53" s="13" t="s">
        <v>7</v>
      </c>
      <c r="F53" s="13" t="s">
        <v>8</v>
      </c>
      <c r="G53" s="13" t="s">
        <v>9</v>
      </c>
      <c r="H53" s="13" t="s">
        <v>10</v>
      </c>
      <c r="I53" s="13" t="s">
        <v>11</v>
      </c>
      <c r="J53" s="121"/>
      <c r="K53" s="122"/>
      <c r="L53" s="118"/>
      <c r="M53" s="115"/>
      <c r="N53" s="115"/>
      <c r="O53" s="115"/>
      <c r="P53" s="115"/>
    </row>
    <row r="54" spans="1:16" ht="18.75" customHeight="1" x14ac:dyDescent="0.2">
      <c r="A54" s="112" t="s">
        <v>234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4"/>
    </row>
    <row r="55" spans="1:16" ht="48" customHeight="1" x14ac:dyDescent="0.2">
      <c r="A55" s="75" t="s">
        <v>54</v>
      </c>
      <c r="B55" s="64">
        <v>4</v>
      </c>
      <c r="C55" s="6" t="s">
        <v>13</v>
      </c>
      <c r="D55" s="68">
        <f>SUM(E55:I55)</f>
        <v>100</v>
      </c>
      <c r="E55" s="62"/>
      <c r="F55" s="62"/>
      <c r="G55" s="62">
        <v>60</v>
      </c>
      <c r="H55" s="62"/>
      <c r="I55" s="62">
        <v>40</v>
      </c>
      <c r="J55" s="15" t="s">
        <v>55</v>
      </c>
      <c r="K55" s="3" t="s">
        <v>88</v>
      </c>
      <c r="L55" s="1" t="s">
        <v>89</v>
      </c>
      <c r="M55" s="2" t="s">
        <v>90</v>
      </c>
      <c r="N55" s="2" t="s">
        <v>91</v>
      </c>
      <c r="O55" s="1" t="s">
        <v>55</v>
      </c>
      <c r="P55" s="57" t="s">
        <v>189</v>
      </c>
    </row>
    <row r="56" spans="1:16" ht="48" customHeight="1" x14ac:dyDescent="0.2">
      <c r="A56" s="67" t="s">
        <v>236</v>
      </c>
      <c r="B56" s="62">
        <v>5</v>
      </c>
      <c r="C56" s="4" t="s">
        <v>18</v>
      </c>
      <c r="D56" s="68">
        <v>125</v>
      </c>
      <c r="E56" s="62"/>
      <c r="F56" s="62"/>
      <c r="G56" s="62">
        <v>90</v>
      </c>
      <c r="H56" s="62"/>
      <c r="I56" s="62">
        <v>35</v>
      </c>
      <c r="J56" s="11" t="s">
        <v>42</v>
      </c>
      <c r="K56" s="3" t="s">
        <v>92</v>
      </c>
      <c r="L56" s="3" t="s">
        <v>93</v>
      </c>
      <c r="M56" s="3" t="s">
        <v>94</v>
      </c>
      <c r="N56" s="3" t="s">
        <v>95</v>
      </c>
      <c r="O56" s="2" t="s">
        <v>42</v>
      </c>
      <c r="P56" s="2" t="s">
        <v>190</v>
      </c>
    </row>
    <row r="57" spans="1:16" x14ac:dyDescent="0.2">
      <c r="A57" s="36" t="s">
        <v>56</v>
      </c>
      <c r="B57" s="37">
        <f>SUM(B55:B56)</f>
        <v>9</v>
      </c>
      <c r="C57" s="37"/>
      <c r="D57" s="37">
        <f>SUM(D55:D56)</f>
        <v>225</v>
      </c>
      <c r="E57" s="37"/>
      <c r="F57" s="37"/>
      <c r="G57" s="37">
        <f>SUM(G55:G56)</f>
        <v>150</v>
      </c>
      <c r="H57" s="37"/>
      <c r="I57" s="37">
        <f>SUM(I55:I56)</f>
        <v>75</v>
      </c>
      <c r="J57" s="38"/>
      <c r="K57" s="39"/>
      <c r="L57" s="21"/>
      <c r="M57" s="21"/>
      <c r="N57" s="21"/>
      <c r="O57" s="21"/>
      <c r="P57" s="21"/>
    </row>
    <row r="58" spans="1:16" x14ac:dyDescent="0.2">
      <c r="A58" s="112" t="s">
        <v>57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4"/>
    </row>
    <row r="59" spans="1:16" ht="48" customHeight="1" x14ac:dyDescent="0.2">
      <c r="A59" s="69" t="s">
        <v>58</v>
      </c>
      <c r="B59" s="62">
        <v>3</v>
      </c>
      <c r="C59" s="4" t="s">
        <v>13</v>
      </c>
      <c r="D59" s="70">
        <f>SUM(E59:I59)</f>
        <v>75</v>
      </c>
      <c r="E59" s="62">
        <v>20</v>
      </c>
      <c r="F59" s="62"/>
      <c r="G59" s="62">
        <v>40</v>
      </c>
      <c r="H59" s="62"/>
      <c r="I59" s="64">
        <v>15</v>
      </c>
      <c r="J59" s="15" t="s">
        <v>59</v>
      </c>
      <c r="K59" s="3" t="s">
        <v>96</v>
      </c>
      <c r="L59" s="2" t="s">
        <v>97</v>
      </c>
      <c r="M59" s="2" t="s">
        <v>98</v>
      </c>
      <c r="N59" s="3" t="s">
        <v>99</v>
      </c>
      <c r="O59" s="4" t="s">
        <v>59</v>
      </c>
      <c r="P59" s="2" t="s">
        <v>220</v>
      </c>
    </row>
    <row r="60" spans="1:16" ht="48" customHeight="1" x14ac:dyDescent="0.2">
      <c r="A60" s="69" t="s">
        <v>60</v>
      </c>
      <c r="B60" s="62">
        <v>4</v>
      </c>
      <c r="C60" s="4" t="s">
        <v>13</v>
      </c>
      <c r="D60" s="70">
        <v>100</v>
      </c>
      <c r="E60" s="62">
        <v>20</v>
      </c>
      <c r="F60" s="62"/>
      <c r="G60" s="62">
        <v>60</v>
      </c>
      <c r="H60" s="62"/>
      <c r="I60" s="64">
        <v>20</v>
      </c>
      <c r="J60" s="15" t="s">
        <v>38</v>
      </c>
      <c r="K60" s="4" t="s">
        <v>100</v>
      </c>
      <c r="L60" s="4" t="s">
        <v>101</v>
      </c>
      <c r="M60" s="2" t="s">
        <v>102</v>
      </c>
      <c r="N60" s="3" t="s">
        <v>103</v>
      </c>
      <c r="O60" s="4" t="s">
        <v>38</v>
      </c>
      <c r="P60" s="2" t="s">
        <v>191</v>
      </c>
    </row>
    <row r="61" spans="1:16" ht="48" customHeight="1" x14ac:dyDescent="0.2">
      <c r="A61" s="69" t="s">
        <v>61</v>
      </c>
      <c r="B61" s="62">
        <v>1</v>
      </c>
      <c r="C61" s="4" t="s">
        <v>13</v>
      </c>
      <c r="D61" s="70">
        <f t="shared" ref="D61:D73" si="3">SUM(E61:I61)</f>
        <v>25</v>
      </c>
      <c r="E61" s="62">
        <v>5</v>
      </c>
      <c r="F61" s="62"/>
      <c r="G61" s="62">
        <v>10</v>
      </c>
      <c r="H61" s="62"/>
      <c r="I61" s="64">
        <v>10</v>
      </c>
      <c r="J61" s="15" t="s">
        <v>34</v>
      </c>
      <c r="K61" s="4" t="s">
        <v>104</v>
      </c>
      <c r="L61" s="4" t="s">
        <v>105</v>
      </c>
      <c r="M61" s="5" t="s">
        <v>106</v>
      </c>
      <c r="N61" s="3" t="s">
        <v>107</v>
      </c>
      <c r="O61" s="4" t="s">
        <v>34</v>
      </c>
      <c r="P61" s="2" t="s">
        <v>192</v>
      </c>
    </row>
    <row r="62" spans="1:16" ht="48" customHeight="1" x14ac:dyDescent="0.2">
      <c r="A62" s="69" t="s">
        <v>62</v>
      </c>
      <c r="B62" s="62">
        <v>1</v>
      </c>
      <c r="C62" s="4" t="s">
        <v>18</v>
      </c>
      <c r="D62" s="70">
        <f t="shared" si="3"/>
        <v>25</v>
      </c>
      <c r="E62" s="62">
        <v>5</v>
      </c>
      <c r="F62" s="62"/>
      <c r="G62" s="62">
        <v>15</v>
      </c>
      <c r="H62" s="62"/>
      <c r="I62" s="64">
        <v>5</v>
      </c>
      <c r="J62" s="15" t="s">
        <v>34</v>
      </c>
      <c r="K62" s="4" t="s">
        <v>104</v>
      </c>
      <c r="L62" s="4" t="s">
        <v>105</v>
      </c>
      <c r="M62" s="5" t="s">
        <v>106</v>
      </c>
      <c r="N62" s="3" t="s">
        <v>107</v>
      </c>
      <c r="O62" s="4" t="s">
        <v>34</v>
      </c>
      <c r="P62" s="2" t="s">
        <v>192</v>
      </c>
    </row>
    <row r="63" spans="1:16" ht="48" customHeight="1" x14ac:dyDescent="0.2">
      <c r="A63" s="108" t="s">
        <v>237</v>
      </c>
      <c r="B63" s="110">
        <v>6</v>
      </c>
      <c r="C63" s="96" t="s">
        <v>13</v>
      </c>
      <c r="D63" s="99">
        <v>135</v>
      </c>
      <c r="E63" s="88">
        <v>20</v>
      </c>
      <c r="F63" s="88"/>
      <c r="G63" s="88">
        <v>30</v>
      </c>
      <c r="H63" s="62"/>
      <c r="I63" s="64">
        <v>10</v>
      </c>
      <c r="J63" s="15" t="s">
        <v>63</v>
      </c>
      <c r="K63" s="3" t="s">
        <v>108</v>
      </c>
      <c r="L63" s="2" t="s">
        <v>109</v>
      </c>
      <c r="M63" s="2" t="s">
        <v>110</v>
      </c>
      <c r="N63" s="3" t="s">
        <v>111</v>
      </c>
      <c r="O63" s="96" t="s">
        <v>63</v>
      </c>
      <c r="P63" s="102" t="s">
        <v>193</v>
      </c>
    </row>
    <row r="64" spans="1:16" ht="48" customHeight="1" x14ac:dyDescent="0.2">
      <c r="A64" s="131"/>
      <c r="B64" s="132"/>
      <c r="C64" s="97"/>
      <c r="D64" s="100"/>
      <c r="E64" s="88">
        <v>15</v>
      </c>
      <c r="F64" s="88"/>
      <c r="G64" s="88">
        <v>15</v>
      </c>
      <c r="H64" s="62"/>
      <c r="I64" s="64">
        <v>10</v>
      </c>
      <c r="J64" s="89" t="s">
        <v>367</v>
      </c>
      <c r="K64" s="90" t="s">
        <v>295</v>
      </c>
      <c r="L64" s="90" t="s">
        <v>368</v>
      </c>
      <c r="M64" s="90" t="s">
        <v>369</v>
      </c>
      <c r="N64" s="90" t="s">
        <v>370</v>
      </c>
      <c r="O64" s="97"/>
      <c r="P64" s="107"/>
    </row>
    <row r="65" spans="1:16" ht="48" customHeight="1" x14ac:dyDescent="0.2">
      <c r="A65" s="109"/>
      <c r="B65" s="111"/>
      <c r="C65" s="98"/>
      <c r="D65" s="101"/>
      <c r="E65" s="88">
        <v>15</v>
      </c>
      <c r="F65" s="88"/>
      <c r="G65" s="88">
        <v>10</v>
      </c>
      <c r="H65" s="62"/>
      <c r="I65" s="64">
        <v>10</v>
      </c>
      <c r="J65" s="89" t="s">
        <v>293</v>
      </c>
      <c r="K65" s="90" t="s">
        <v>294</v>
      </c>
      <c r="L65" s="90" t="s">
        <v>371</v>
      </c>
      <c r="M65" s="90" t="s">
        <v>372</v>
      </c>
      <c r="N65" s="90" t="s">
        <v>303</v>
      </c>
      <c r="O65" s="98"/>
      <c r="P65" s="103"/>
    </row>
    <row r="66" spans="1:16" ht="48" customHeight="1" x14ac:dyDescent="0.2">
      <c r="A66" s="76" t="s">
        <v>238</v>
      </c>
      <c r="B66" s="62">
        <v>1</v>
      </c>
      <c r="C66" s="4" t="s">
        <v>18</v>
      </c>
      <c r="D66" s="70">
        <f t="shared" si="3"/>
        <v>30</v>
      </c>
      <c r="E66" s="62"/>
      <c r="F66" s="62"/>
      <c r="G66" s="62">
        <v>30</v>
      </c>
      <c r="H66" s="62"/>
      <c r="I66" s="62"/>
      <c r="J66" s="11" t="s">
        <v>14</v>
      </c>
      <c r="K66" s="4" t="s">
        <v>112</v>
      </c>
      <c r="L66" s="4" t="s">
        <v>113</v>
      </c>
      <c r="M66" s="5" t="s">
        <v>114</v>
      </c>
      <c r="N66" s="3" t="s">
        <v>115</v>
      </c>
      <c r="O66" s="4" t="s">
        <v>14</v>
      </c>
      <c r="P66" s="2" t="s">
        <v>194</v>
      </c>
    </row>
    <row r="67" spans="1:16" ht="48" customHeight="1" x14ac:dyDescent="0.2">
      <c r="A67" s="69" t="s">
        <v>239</v>
      </c>
      <c r="B67" s="62">
        <v>1</v>
      </c>
      <c r="C67" s="4" t="s">
        <v>18</v>
      </c>
      <c r="D67" s="70">
        <f t="shared" si="3"/>
        <v>35</v>
      </c>
      <c r="E67" s="62"/>
      <c r="F67" s="62"/>
      <c r="G67" s="62">
        <v>30</v>
      </c>
      <c r="H67" s="62"/>
      <c r="I67" s="62">
        <v>5</v>
      </c>
      <c r="J67" s="15" t="s">
        <v>38</v>
      </c>
      <c r="K67" s="4" t="s">
        <v>100</v>
      </c>
      <c r="L67" s="4" t="s">
        <v>101</v>
      </c>
      <c r="M67" s="2" t="s">
        <v>102</v>
      </c>
      <c r="N67" s="2" t="s">
        <v>103</v>
      </c>
      <c r="O67" s="4" t="s">
        <v>38</v>
      </c>
      <c r="P67" s="2" t="s">
        <v>191</v>
      </c>
    </row>
    <row r="68" spans="1:16" ht="48" customHeight="1" x14ac:dyDescent="0.2">
      <c r="A68" s="69" t="s">
        <v>240</v>
      </c>
      <c r="B68" s="62">
        <v>3</v>
      </c>
      <c r="C68" s="4" t="s">
        <v>18</v>
      </c>
      <c r="D68" s="70">
        <f t="shared" si="3"/>
        <v>90</v>
      </c>
      <c r="E68" s="62"/>
      <c r="F68" s="62"/>
      <c r="G68" s="62">
        <v>75</v>
      </c>
      <c r="H68" s="62"/>
      <c r="I68" s="62">
        <v>15</v>
      </c>
      <c r="J68" s="15" t="s">
        <v>34</v>
      </c>
      <c r="K68" s="4" t="s">
        <v>104</v>
      </c>
      <c r="L68" s="4" t="s">
        <v>105</v>
      </c>
      <c r="M68" s="5" t="s">
        <v>106</v>
      </c>
      <c r="N68" s="2" t="s">
        <v>107</v>
      </c>
      <c r="O68" s="4" t="s">
        <v>34</v>
      </c>
      <c r="P68" s="2" t="s">
        <v>196</v>
      </c>
    </row>
    <row r="69" spans="1:16" ht="48" customHeight="1" x14ac:dyDescent="0.2">
      <c r="A69" s="69" t="s">
        <v>243</v>
      </c>
      <c r="B69" s="62">
        <v>1</v>
      </c>
      <c r="C69" s="4" t="s">
        <v>18</v>
      </c>
      <c r="D69" s="70">
        <f t="shared" si="3"/>
        <v>30</v>
      </c>
      <c r="E69" s="62">
        <v>10</v>
      </c>
      <c r="F69" s="62"/>
      <c r="G69" s="62">
        <v>20</v>
      </c>
      <c r="H69" s="62"/>
      <c r="I69" s="62"/>
      <c r="J69" s="15" t="s">
        <v>77</v>
      </c>
      <c r="K69" s="4" t="s">
        <v>145</v>
      </c>
      <c r="L69" s="4" t="s">
        <v>267</v>
      </c>
      <c r="M69" s="5" t="s">
        <v>279</v>
      </c>
      <c r="N69" s="2" t="s">
        <v>280</v>
      </c>
      <c r="O69" s="15" t="s">
        <v>77</v>
      </c>
      <c r="P69" s="2"/>
    </row>
    <row r="70" spans="1:16" ht="74.25" customHeight="1" x14ac:dyDescent="0.2">
      <c r="A70" s="69" t="s">
        <v>244</v>
      </c>
      <c r="B70" s="62">
        <v>1</v>
      </c>
      <c r="C70" s="4" t="s">
        <v>18</v>
      </c>
      <c r="D70" s="70">
        <v>25</v>
      </c>
      <c r="E70" s="62">
        <v>4</v>
      </c>
      <c r="F70" s="62"/>
      <c r="G70" s="62">
        <v>16</v>
      </c>
      <c r="H70" s="62"/>
      <c r="I70" s="62">
        <v>5</v>
      </c>
      <c r="J70" s="90" t="s">
        <v>79</v>
      </c>
      <c r="K70" s="3" t="s">
        <v>149</v>
      </c>
      <c r="L70" s="90" t="s">
        <v>150</v>
      </c>
      <c r="M70" s="2" t="s">
        <v>272</v>
      </c>
      <c r="N70" s="2" t="s">
        <v>281</v>
      </c>
      <c r="O70" s="90" t="s">
        <v>79</v>
      </c>
      <c r="P70" s="2"/>
    </row>
    <row r="71" spans="1:16" ht="48" customHeight="1" x14ac:dyDescent="0.2">
      <c r="A71" s="69" t="s">
        <v>241</v>
      </c>
      <c r="B71" s="62">
        <v>1</v>
      </c>
      <c r="C71" s="4" t="s">
        <v>18</v>
      </c>
      <c r="D71" s="70">
        <f t="shared" si="3"/>
        <v>25</v>
      </c>
      <c r="E71" s="62"/>
      <c r="F71" s="62">
        <v>20</v>
      </c>
      <c r="G71" s="62"/>
      <c r="H71" s="62"/>
      <c r="I71" s="62">
        <v>5</v>
      </c>
      <c r="J71" s="11" t="s">
        <v>25</v>
      </c>
      <c r="K71" s="3" t="s">
        <v>123</v>
      </c>
      <c r="L71" s="2" t="s">
        <v>124</v>
      </c>
      <c r="M71" s="2" t="s">
        <v>125</v>
      </c>
      <c r="N71" s="2" t="s">
        <v>126</v>
      </c>
      <c r="O71" s="4" t="s">
        <v>25</v>
      </c>
      <c r="P71" s="2" t="s">
        <v>197</v>
      </c>
    </row>
    <row r="72" spans="1:16" ht="48" customHeight="1" x14ac:dyDescent="0.2">
      <c r="A72" s="87" t="s">
        <v>64</v>
      </c>
      <c r="B72" s="81">
        <v>2</v>
      </c>
      <c r="C72" s="4" t="s">
        <v>18</v>
      </c>
      <c r="D72" s="70">
        <f t="shared" si="3"/>
        <v>60</v>
      </c>
      <c r="E72" s="62">
        <v>20</v>
      </c>
      <c r="F72" s="62"/>
      <c r="G72" s="62">
        <v>30</v>
      </c>
      <c r="H72" s="62"/>
      <c r="I72" s="62">
        <v>10</v>
      </c>
      <c r="J72" s="40" t="s">
        <v>34</v>
      </c>
      <c r="K72" s="4" t="s">
        <v>104</v>
      </c>
      <c r="L72" s="4" t="s">
        <v>105</v>
      </c>
      <c r="M72" s="5" t="s">
        <v>106</v>
      </c>
      <c r="N72" s="2" t="s">
        <v>107</v>
      </c>
      <c r="O72" s="4" t="s">
        <v>34</v>
      </c>
      <c r="P72" s="2" t="s">
        <v>198</v>
      </c>
    </row>
    <row r="73" spans="1:16" ht="48" customHeight="1" x14ac:dyDescent="0.2">
      <c r="A73" s="69" t="s">
        <v>65</v>
      </c>
      <c r="B73" s="62">
        <v>1</v>
      </c>
      <c r="C73" s="4" t="s">
        <v>18</v>
      </c>
      <c r="D73" s="70">
        <f t="shared" si="3"/>
        <v>25</v>
      </c>
      <c r="E73" s="62">
        <v>4</v>
      </c>
      <c r="F73" s="62"/>
      <c r="G73" s="62">
        <v>16</v>
      </c>
      <c r="H73" s="62"/>
      <c r="I73" s="62">
        <v>5</v>
      </c>
      <c r="J73" s="41" t="s">
        <v>66</v>
      </c>
      <c r="K73" s="3" t="s">
        <v>127</v>
      </c>
      <c r="L73" s="2" t="s">
        <v>128</v>
      </c>
      <c r="M73" s="2" t="s">
        <v>129</v>
      </c>
      <c r="N73" s="2" t="s">
        <v>130</v>
      </c>
      <c r="O73" s="4" t="s">
        <v>66</v>
      </c>
      <c r="P73" s="53" t="s">
        <v>218</v>
      </c>
    </row>
    <row r="74" spans="1:16" ht="48" customHeight="1" x14ac:dyDescent="0.2">
      <c r="A74" s="69" t="s">
        <v>242</v>
      </c>
      <c r="B74" s="62">
        <v>1</v>
      </c>
      <c r="C74" s="4" t="s">
        <v>18</v>
      </c>
      <c r="D74" s="70">
        <v>4</v>
      </c>
      <c r="E74" s="62"/>
      <c r="F74" s="62">
        <v>16</v>
      </c>
      <c r="G74" s="62"/>
      <c r="H74" s="62"/>
      <c r="I74" s="62">
        <v>5</v>
      </c>
      <c r="J74" s="90" t="s">
        <v>268</v>
      </c>
      <c r="K74" s="3" t="s">
        <v>282</v>
      </c>
      <c r="L74" s="2" t="s">
        <v>283</v>
      </c>
      <c r="M74" s="90" t="s">
        <v>284</v>
      </c>
      <c r="N74" s="2" t="s">
        <v>285</v>
      </c>
      <c r="O74" s="90" t="s">
        <v>268</v>
      </c>
      <c r="P74" s="2"/>
    </row>
    <row r="75" spans="1:16" x14ac:dyDescent="0.2">
      <c r="A75" s="26" t="s">
        <v>26</v>
      </c>
      <c r="B75" s="27">
        <f>SUM(B59:B74)</f>
        <v>27</v>
      </c>
      <c r="C75" s="27"/>
      <c r="D75" s="27">
        <f>SUM(D59:D74)</f>
        <v>684</v>
      </c>
      <c r="E75" s="27">
        <f>SUM(E59:E74)</f>
        <v>138</v>
      </c>
      <c r="F75" s="27">
        <f>SUM(F59:F74)</f>
        <v>36</v>
      </c>
      <c r="G75" s="27">
        <f>SUM(G59:G74)</f>
        <v>397</v>
      </c>
      <c r="H75" s="27"/>
      <c r="I75" s="27">
        <f>SUM(I59:I74)</f>
        <v>130</v>
      </c>
      <c r="J75" s="28"/>
      <c r="K75" s="27"/>
      <c r="L75" s="21"/>
      <c r="M75" s="21"/>
      <c r="N75" s="21"/>
      <c r="O75" s="21"/>
      <c r="P75" s="21"/>
    </row>
    <row r="76" spans="1:16" x14ac:dyDescent="0.2">
      <c r="A76" s="112" t="s">
        <v>67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4"/>
    </row>
    <row r="77" spans="1:16" ht="48" customHeight="1" x14ac:dyDescent="0.2">
      <c r="A77" s="80" t="s">
        <v>245</v>
      </c>
      <c r="B77" s="62">
        <v>4</v>
      </c>
      <c r="C77" s="4" t="s">
        <v>18</v>
      </c>
      <c r="D77" s="72">
        <v>120</v>
      </c>
      <c r="E77" s="62"/>
      <c r="F77" s="62"/>
      <c r="G77" s="62"/>
      <c r="H77" s="62">
        <v>96</v>
      </c>
      <c r="I77" s="62">
        <v>24</v>
      </c>
      <c r="J77" s="40" t="s">
        <v>34</v>
      </c>
      <c r="K77" s="4" t="s">
        <v>104</v>
      </c>
      <c r="L77" s="4" t="s">
        <v>105</v>
      </c>
      <c r="M77" s="5" t="s">
        <v>106</v>
      </c>
      <c r="N77" s="2" t="s">
        <v>107</v>
      </c>
      <c r="O77" s="4" t="s">
        <v>34</v>
      </c>
      <c r="P77" s="102" t="s">
        <v>188</v>
      </c>
    </row>
    <row r="78" spans="1:16" ht="48" customHeight="1" x14ac:dyDescent="0.2">
      <c r="A78" s="71" t="s">
        <v>246</v>
      </c>
      <c r="B78" s="62">
        <v>4</v>
      </c>
      <c r="C78" s="4" t="s">
        <v>18</v>
      </c>
      <c r="D78" s="72">
        <v>120</v>
      </c>
      <c r="E78" s="62"/>
      <c r="F78" s="62"/>
      <c r="G78" s="62"/>
      <c r="H78" s="62">
        <v>96</v>
      </c>
      <c r="I78" s="62">
        <v>24</v>
      </c>
      <c r="J78" s="40" t="s">
        <v>34</v>
      </c>
      <c r="K78" s="4" t="s">
        <v>104</v>
      </c>
      <c r="L78" s="4" t="s">
        <v>105</v>
      </c>
      <c r="M78" s="5" t="s">
        <v>106</v>
      </c>
      <c r="N78" s="2" t="s">
        <v>107</v>
      </c>
      <c r="O78" s="4" t="s">
        <v>34</v>
      </c>
      <c r="P78" s="107"/>
    </row>
    <row r="79" spans="1:16" ht="48" customHeight="1" x14ac:dyDescent="0.2">
      <c r="A79" s="71" t="s">
        <v>247</v>
      </c>
      <c r="B79" s="62">
        <v>1</v>
      </c>
      <c r="C79" s="4" t="s">
        <v>18</v>
      </c>
      <c r="D79" s="72">
        <v>30</v>
      </c>
      <c r="E79" s="62"/>
      <c r="F79" s="62"/>
      <c r="G79" s="62"/>
      <c r="H79" s="62">
        <v>30</v>
      </c>
      <c r="I79" s="62"/>
      <c r="J79" s="40" t="s">
        <v>34</v>
      </c>
      <c r="K79" s="4" t="s">
        <v>104</v>
      </c>
      <c r="L79" s="4" t="s">
        <v>105</v>
      </c>
      <c r="M79" s="5" t="s">
        <v>106</v>
      </c>
      <c r="N79" s="2" t="s">
        <v>107</v>
      </c>
      <c r="O79" s="4" t="s">
        <v>34</v>
      </c>
      <c r="P79" s="103"/>
    </row>
    <row r="80" spans="1:16" ht="48" customHeight="1" x14ac:dyDescent="0.2">
      <c r="A80" s="77" t="s">
        <v>248</v>
      </c>
      <c r="B80" s="62">
        <v>1</v>
      </c>
      <c r="C80" s="4" t="s">
        <v>18</v>
      </c>
      <c r="D80" s="78">
        <v>30</v>
      </c>
      <c r="E80" s="62"/>
      <c r="F80" s="62"/>
      <c r="G80" s="62"/>
      <c r="H80" s="62">
        <v>30</v>
      </c>
      <c r="I80" s="62"/>
      <c r="J80" s="15" t="s">
        <v>68</v>
      </c>
      <c r="K80" s="3" t="s">
        <v>131</v>
      </c>
      <c r="L80" s="3" t="s">
        <v>132</v>
      </c>
      <c r="M80" s="2" t="s">
        <v>133</v>
      </c>
      <c r="N80" s="3" t="s">
        <v>134</v>
      </c>
      <c r="O80" s="4" t="s">
        <v>68</v>
      </c>
      <c r="P80" s="53" t="s">
        <v>219</v>
      </c>
    </row>
    <row r="81" spans="1:16" ht="48" customHeight="1" x14ac:dyDescent="0.2">
      <c r="A81" s="77" t="s">
        <v>250</v>
      </c>
      <c r="B81" s="62">
        <v>1</v>
      </c>
      <c r="C81" s="4" t="s">
        <v>18</v>
      </c>
      <c r="D81" s="78">
        <v>30</v>
      </c>
      <c r="E81" s="62"/>
      <c r="F81" s="62"/>
      <c r="G81" s="62"/>
      <c r="H81" s="62">
        <v>30</v>
      </c>
      <c r="I81" s="62"/>
      <c r="J81" s="15" t="s">
        <v>63</v>
      </c>
      <c r="K81" s="3" t="s">
        <v>108</v>
      </c>
      <c r="L81" s="3" t="s">
        <v>135</v>
      </c>
      <c r="M81" s="2" t="s">
        <v>110</v>
      </c>
      <c r="N81" s="3" t="s">
        <v>111</v>
      </c>
      <c r="O81" s="4" t="s">
        <v>63</v>
      </c>
      <c r="P81" s="2" t="s">
        <v>193</v>
      </c>
    </row>
    <row r="82" spans="1:16" ht="48" customHeight="1" x14ac:dyDescent="0.2">
      <c r="A82" s="77" t="s">
        <v>249</v>
      </c>
      <c r="B82" s="62">
        <v>1</v>
      </c>
      <c r="C82" s="4" t="s">
        <v>18</v>
      </c>
      <c r="D82" s="78">
        <v>30</v>
      </c>
      <c r="E82" s="62"/>
      <c r="F82" s="62"/>
      <c r="G82" s="79"/>
      <c r="H82" s="62">
        <v>30</v>
      </c>
      <c r="I82" s="62"/>
      <c r="J82" s="11" t="s">
        <v>34</v>
      </c>
      <c r="K82" s="4" t="s">
        <v>104</v>
      </c>
      <c r="L82" s="4" t="s">
        <v>105</v>
      </c>
      <c r="M82" s="5" t="s">
        <v>106</v>
      </c>
      <c r="N82" s="3" t="s">
        <v>107</v>
      </c>
      <c r="O82" s="4" t="s">
        <v>34</v>
      </c>
      <c r="P82" s="2" t="s">
        <v>199</v>
      </c>
    </row>
    <row r="83" spans="1:16" ht="48" customHeight="1" x14ac:dyDescent="0.2">
      <c r="A83" s="77" t="s">
        <v>69</v>
      </c>
      <c r="B83" s="62">
        <v>4</v>
      </c>
      <c r="C83" s="4" t="s">
        <v>18</v>
      </c>
      <c r="D83" s="78">
        <v>120</v>
      </c>
      <c r="E83" s="62"/>
      <c r="F83" s="62"/>
      <c r="G83" s="62"/>
      <c r="H83" s="62">
        <v>96</v>
      </c>
      <c r="I83" s="62">
        <v>24</v>
      </c>
      <c r="J83" s="11" t="s">
        <v>34</v>
      </c>
      <c r="K83" s="4" t="s">
        <v>104</v>
      </c>
      <c r="L83" s="4" t="s">
        <v>105</v>
      </c>
      <c r="M83" s="5" t="s">
        <v>106</v>
      </c>
      <c r="N83" s="3" t="s">
        <v>107</v>
      </c>
      <c r="O83" s="4" t="s">
        <v>34</v>
      </c>
      <c r="P83" s="2" t="s">
        <v>200</v>
      </c>
    </row>
    <row r="84" spans="1:16" ht="48" customHeight="1" x14ac:dyDescent="0.2">
      <c r="A84" s="77" t="s">
        <v>251</v>
      </c>
      <c r="B84" s="62">
        <v>1</v>
      </c>
      <c r="C84" s="4" t="s">
        <v>18</v>
      </c>
      <c r="D84" s="78">
        <v>30</v>
      </c>
      <c r="E84" s="62"/>
      <c r="F84" s="62"/>
      <c r="G84" s="62"/>
      <c r="H84" s="62">
        <v>30</v>
      </c>
      <c r="I84" s="62"/>
      <c r="J84" s="11" t="s">
        <v>34</v>
      </c>
      <c r="K84" s="4" t="s">
        <v>104</v>
      </c>
      <c r="L84" s="4" t="s">
        <v>105</v>
      </c>
      <c r="M84" s="5" t="s">
        <v>106</v>
      </c>
      <c r="N84" s="3" t="s">
        <v>107</v>
      </c>
      <c r="O84" s="4" t="s">
        <v>34</v>
      </c>
      <c r="P84" s="2"/>
    </row>
    <row r="85" spans="1:16" ht="48" customHeight="1" x14ac:dyDescent="0.2">
      <c r="A85" s="77" t="s">
        <v>252</v>
      </c>
      <c r="B85" s="62">
        <v>1</v>
      </c>
      <c r="C85" s="4" t="s">
        <v>18</v>
      </c>
      <c r="D85" s="78">
        <v>30</v>
      </c>
      <c r="E85" s="62"/>
      <c r="F85" s="62"/>
      <c r="G85" s="62"/>
      <c r="H85" s="62">
        <v>30</v>
      </c>
      <c r="I85" s="62"/>
      <c r="J85" s="11" t="s">
        <v>34</v>
      </c>
      <c r="K85" s="4" t="s">
        <v>104</v>
      </c>
      <c r="L85" s="4" t="s">
        <v>105</v>
      </c>
      <c r="M85" s="5" t="s">
        <v>106</v>
      </c>
      <c r="N85" s="3" t="s">
        <v>107</v>
      </c>
      <c r="O85" s="4" t="s">
        <v>34</v>
      </c>
      <c r="P85" s="2"/>
    </row>
    <row r="86" spans="1:16" x14ac:dyDescent="0.2">
      <c r="A86" s="42" t="s">
        <v>26</v>
      </c>
      <c r="B86" s="43">
        <f>SUM(B77:B85)</f>
        <v>18</v>
      </c>
      <c r="C86" s="43"/>
      <c r="D86" s="43">
        <f>SUM(D77:D85)</f>
        <v>540</v>
      </c>
      <c r="E86" s="43"/>
      <c r="F86" s="43"/>
      <c r="G86" s="43"/>
      <c r="H86" s="43">
        <f>SUM(H77:H85)</f>
        <v>468</v>
      </c>
      <c r="I86" s="43">
        <f>SUM(I77:I85)</f>
        <v>72</v>
      </c>
      <c r="J86" s="44"/>
      <c r="K86" s="43"/>
      <c r="L86" s="21"/>
      <c r="M86" s="21"/>
      <c r="N86" s="21"/>
      <c r="O86" s="21"/>
      <c r="P86" s="21"/>
    </row>
    <row r="87" spans="1:16" ht="15" customHeight="1" x14ac:dyDescent="0.2">
      <c r="A87" s="112" t="s">
        <v>394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4"/>
    </row>
    <row r="88" spans="1:16" ht="48" customHeight="1" x14ac:dyDescent="0.2">
      <c r="A88" s="65" t="s">
        <v>70</v>
      </c>
      <c r="B88" s="116">
        <v>2</v>
      </c>
      <c r="C88" s="6" t="s">
        <v>18</v>
      </c>
      <c r="D88" s="117">
        <v>50</v>
      </c>
      <c r="E88" s="64"/>
      <c r="F88" s="64"/>
      <c r="G88" s="116">
        <v>20</v>
      </c>
      <c r="H88" s="64"/>
      <c r="I88" s="116">
        <v>30</v>
      </c>
      <c r="J88" s="45" t="s">
        <v>38</v>
      </c>
      <c r="K88" s="4" t="s">
        <v>100</v>
      </c>
      <c r="L88" s="4" t="s">
        <v>101</v>
      </c>
      <c r="M88" s="2" t="s">
        <v>102</v>
      </c>
      <c r="N88" s="3" t="s">
        <v>103</v>
      </c>
      <c r="O88" s="4" t="s">
        <v>38</v>
      </c>
      <c r="P88" s="2" t="s">
        <v>191</v>
      </c>
    </row>
    <row r="89" spans="1:16" ht="48" customHeight="1" x14ac:dyDescent="0.2">
      <c r="A89" s="65" t="s">
        <v>71</v>
      </c>
      <c r="B89" s="116"/>
      <c r="C89" s="6" t="s">
        <v>18</v>
      </c>
      <c r="D89" s="117"/>
      <c r="E89" s="64"/>
      <c r="F89" s="64"/>
      <c r="G89" s="116"/>
      <c r="H89" s="64"/>
      <c r="I89" s="116"/>
      <c r="J89" s="14" t="s">
        <v>34</v>
      </c>
      <c r="K89" s="4" t="s">
        <v>104</v>
      </c>
      <c r="L89" s="4" t="s">
        <v>105</v>
      </c>
      <c r="M89" s="5" t="s">
        <v>106</v>
      </c>
      <c r="N89" s="3" t="s">
        <v>107</v>
      </c>
      <c r="O89" s="4" t="s">
        <v>34</v>
      </c>
      <c r="P89" s="2" t="s">
        <v>196</v>
      </c>
    </row>
    <row r="90" spans="1:16" ht="48" customHeight="1" x14ac:dyDescent="0.2">
      <c r="A90" s="65" t="s">
        <v>253</v>
      </c>
      <c r="B90" s="123">
        <v>2</v>
      </c>
      <c r="C90" s="6" t="s">
        <v>18</v>
      </c>
      <c r="D90" s="125">
        <v>50</v>
      </c>
      <c r="E90" s="64"/>
      <c r="F90" s="64"/>
      <c r="G90" s="123">
        <v>20</v>
      </c>
      <c r="H90" s="64"/>
      <c r="I90" s="123">
        <v>30</v>
      </c>
      <c r="J90" s="94" t="s">
        <v>42</v>
      </c>
      <c r="K90" s="94" t="s">
        <v>92</v>
      </c>
      <c r="L90" s="94" t="s">
        <v>93</v>
      </c>
      <c r="M90" s="94" t="s">
        <v>94</v>
      </c>
      <c r="N90" s="94" t="s">
        <v>95</v>
      </c>
      <c r="O90" s="90" t="s">
        <v>42</v>
      </c>
      <c r="P90" s="90" t="s">
        <v>374</v>
      </c>
    </row>
    <row r="91" spans="1:16" ht="48" customHeight="1" x14ac:dyDescent="0.2">
      <c r="A91" s="65" t="s">
        <v>254</v>
      </c>
      <c r="B91" s="124"/>
      <c r="C91" s="6" t="s">
        <v>18</v>
      </c>
      <c r="D91" s="126"/>
      <c r="E91" s="64"/>
      <c r="F91" s="64"/>
      <c r="G91" s="124"/>
      <c r="H91" s="64"/>
      <c r="I91" s="124"/>
      <c r="J91" s="94" t="s">
        <v>42</v>
      </c>
      <c r="K91" s="94" t="s">
        <v>92</v>
      </c>
      <c r="L91" s="94" t="s">
        <v>93</v>
      </c>
      <c r="M91" s="94" t="s">
        <v>94</v>
      </c>
      <c r="N91" s="94" t="s">
        <v>95</v>
      </c>
      <c r="O91" s="90" t="s">
        <v>42</v>
      </c>
      <c r="P91" s="90" t="s">
        <v>374</v>
      </c>
    </row>
    <row r="92" spans="1:16" ht="48" customHeight="1" x14ac:dyDescent="0.2">
      <c r="A92" s="65" t="s">
        <v>255</v>
      </c>
      <c r="B92" s="123">
        <v>2</v>
      </c>
      <c r="C92" s="6" t="s">
        <v>18</v>
      </c>
      <c r="D92" s="125">
        <v>50</v>
      </c>
      <c r="E92" s="123">
        <v>10</v>
      </c>
      <c r="F92" s="123">
        <v>10</v>
      </c>
      <c r="G92" s="123">
        <v>10</v>
      </c>
      <c r="H92" s="64"/>
      <c r="I92" s="123">
        <v>20</v>
      </c>
      <c r="J92" s="94" t="s">
        <v>22</v>
      </c>
      <c r="K92" s="94" t="s">
        <v>116</v>
      </c>
      <c r="L92" s="94" t="s">
        <v>117</v>
      </c>
      <c r="M92" s="94" t="s">
        <v>271</v>
      </c>
      <c r="N92" s="94" t="s">
        <v>119</v>
      </c>
      <c r="O92" s="90" t="s">
        <v>22</v>
      </c>
      <c r="P92" s="2" t="s">
        <v>376</v>
      </c>
    </row>
    <row r="93" spans="1:16" ht="48" customHeight="1" x14ac:dyDescent="0.2">
      <c r="A93" s="65" t="s">
        <v>256</v>
      </c>
      <c r="B93" s="124"/>
      <c r="C93" s="6" t="s">
        <v>18</v>
      </c>
      <c r="D93" s="126"/>
      <c r="E93" s="124"/>
      <c r="F93" s="124"/>
      <c r="G93" s="124"/>
      <c r="H93" s="64"/>
      <c r="I93" s="124"/>
      <c r="J93" s="14" t="s">
        <v>34</v>
      </c>
      <c r="K93" s="4" t="s">
        <v>104</v>
      </c>
      <c r="L93" s="4" t="s">
        <v>105</v>
      </c>
      <c r="M93" s="5" t="s">
        <v>106</v>
      </c>
      <c r="N93" s="3" t="s">
        <v>107</v>
      </c>
      <c r="O93" s="4" t="s">
        <v>34</v>
      </c>
      <c r="P93" s="2" t="s">
        <v>375</v>
      </c>
    </row>
    <row r="94" spans="1:16" x14ac:dyDescent="0.2">
      <c r="A94" s="16" t="s">
        <v>26</v>
      </c>
      <c r="B94" s="17">
        <f>SUM(B88:B93)</f>
        <v>6</v>
      </c>
      <c r="C94" s="17"/>
      <c r="D94" s="17">
        <f>SUM(D88:D93)</f>
        <v>150</v>
      </c>
      <c r="E94" s="17">
        <f>SUM(E88:E93)</f>
        <v>10</v>
      </c>
      <c r="F94" s="17">
        <f>SUM(F88:F93)</f>
        <v>10</v>
      </c>
      <c r="G94" s="17">
        <f>SUM(G88:G93)</f>
        <v>50</v>
      </c>
      <c r="H94" s="17"/>
      <c r="I94" s="17">
        <f>SUM(I88:I93)</f>
        <v>80</v>
      </c>
      <c r="J94" s="32"/>
      <c r="K94" s="17"/>
      <c r="L94" s="21"/>
      <c r="M94" s="21"/>
      <c r="N94" s="21"/>
      <c r="O94" s="21"/>
      <c r="P94" s="21"/>
    </row>
    <row r="95" spans="1:16" x14ac:dyDescent="0.2">
      <c r="A95" s="46" t="s">
        <v>26</v>
      </c>
      <c r="B95" s="33">
        <f>B94+B86+B75+B57</f>
        <v>60</v>
      </c>
      <c r="C95" s="33"/>
      <c r="D95" s="33">
        <f t="shared" ref="D95:I95" si="4">D94+D86+D75+D57</f>
        <v>1599</v>
      </c>
      <c r="E95" s="33">
        <f t="shared" si="4"/>
        <v>148</v>
      </c>
      <c r="F95" s="33">
        <f t="shared" si="4"/>
        <v>46</v>
      </c>
      <c r="G95" s="33">
        <f t="shared" si="4"/>
        <v>597</v>
      </c>
      <c r="H95" s="33">
        <f t="shared" si="4"/>
        <v>468</v>
      </c>
      <c r="I95" s="33">
        <f t="shared" si="4"/>
        <v>357</v>
      </c>
      <c r="J95" s="34"/>
      <c r="K95" s="35"/>
      <c r="L95" s="21"/>
      <c r="M95" s="21"/>
      <c r="N95" s="21"/>
      <c r="O95" s="21"/>
      <c r="P95" s="21"/>
    </row>
    <row r="96" spans="1:16" ht="51" customHeight="1" x14ac:dyDescent="0.2">
      <c r="A96" s="128" t="s">
        <v>223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30"/>
    </row>
    <row r="97" spans="1:16" ht="22.5" customHeight="1" x14ac:dyDescent="0.2">
      <c r="A97" s="12" t="s">
        <v>0</v>
      </c>
      <c r="B97" s="118" t="s">
        <v>1</v>
      </c>
      <c r="C97" s="133" t="s">
        <v>2</v>
      </c>
      <c r="D97" s="127" t="s">
        <v>3</v>
      </c>
      <c r="E97" s="118" t="s">
        <v>4</v>
      </c>
      <c r="F97" s="118"/>
      <c r="G97" s="118"/>
      <c r="H97" s="118"/>
      <c r="I97" s="118"/>
      <c r="J97" s="119" t="s">
        <v>5</v>
      </c>
      <c r="K97" s="120"/>
      <c r="L97" s="118" t="s">
        <v>83</v>
      </c>
      <c r="M97" s="115" t="s">
        <v>84</v>
      </c>
      <c r="N97" s="115" t="s">
        <v>85</v>
      </c>
      <c r="O97" s="115" t="s">
        <v>86</v>
      </c>
      <c r="P97" s="115" t="s">
        <v>87</v>
      </c>
    </row>
    <row r="98" spans="1:16" ht="22.5" customHeight="1" x14ac:dyDescent="0.2">
      <c r="A98" s="12" t="s">
        <v>72</v>
      </c>
      <c r="B98" s="118"/>
      <c r="C98" s="133"/>
      <c r="D98" s="127"/>
      <c r="E98" s="13" t="s">
        <v>7</v>
      </c>
      <c r="F98" s="13" t="s">
        <v>8</v>
      </c>
      <c r="G98" s="13" t="s">
        <v>9</v>
      </c>
      <c r="H98" s="13" t="s">
        <v>10</v>
      </c>
      <c r="I98" s="13" t="s">
        <v>11</v>
      </c>
      <c r="J98" s="121"/>
      <c r="K98" s="122"/>
      <c r="L98" s="118"/>
      <c r="M98" s="115"/>
      <c r="N98" s="115"/>
      <c r="O98" s="115"/>
      <c r="P98" s="115"/>
    </row>
    <row r="99" spans="1:16" x14ac:dyDescent="0.2">
      <c r="A99" s="112" t="s">
        <v>235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4"/>
    </row>
    <row r="100" spans="1:16" ht="48" customHeight="1" x14ac:dyDescent="0.2">
      <c r="A100" s="67" t="s">
        <v>257</v>
      </c>
      <c r="B100" s="62">
        <v>3</v>
      </c>
      <c r="C100" s="4" t="s">
        <v>18</v>
      </c>
      <c r="D100" s="68">
        <f>SUM(E100:I100)</f>
        <v>75</v>
      </c>
      <c r="E100" s="62">
        <v>5</v>
      </c>
      <c r="F100" s="62">
        <v>20</v>
      </c>
      <c r="G100" s="62">
        <v>20</v>
      </c>
      <c r="H100" s="62"/>
      <c r="I100" s="62">
        <v>30</v>
      </c>
      <c r="J100" s="11" t="s">
        <v>34</v>
      </c>
      <c r="K100" s="4" t="s">
        <v>104</v>
      </c>
      <c r="L100" s="4" t="s">
        <v>105</v>
      </c>
      <c r="M100" s="5" t="s">
        <v>106</v>
      </c>
      <c r="N100" s="3" t="s">
        <v>107</v>
      </c>
      <c r="O100" s="4" t="s">
        <v>34</v>
      </c>
      <c r="P100" s="57" t="s">
        <v>201</v>
      </c>
    </row>
    <row r="101" spans="1:16" ht="48" customHeight="1" x14ac:dyDescent="0.2">
      <c r="A101" s="67" t="s">
        <v>258</v>
      </c>
      <c r="B101" s="62">
        <v>2</v>
      </c>
      <c r="C101" s="4" t="s">
        <v>18</v>
      </c>
      <c r="D101" s="68">
        <f>SUM(E101:I101)</f>
        <v>50</v>
      </c>
      <c r="E101" s="62"/>
      <c r="F101" s="62"/>
      <c r="G101" s="62">
        <v>20</v>
      </c>
      <c r="H101" s="62"/>
      <c r="I101" s="62">
        <v>30</v>
      </c>
      <c r="J101" s="94" t="s">
        <v>55</v>
      </c>
      <c r="K101" s="94" t="s">
        <v>88</v>
      </c>
      <c r="L101" s="94" t="s">
        <v>89</v>
      </c>
      <c r="M101" s="94" t="s">
        <v>90</v>
      </c>
      <c r="N101" s="94" t="s">
        <v>91</v>
      </c>
      <c r="O101" s="90" t="s">
        <v>55</v>
      </c>
      <c r="P101" s="2" t="s">
        <v>373</v>
      </c>
    </row>
    <row r="102" spans="1:16" x14ac:dyDescent="0.2">
      <c r="A102" s="47" t="s">
        <v>26</v>
      </c>
      <c r="B102" s="18">
        <f>SUM(B100:B101)</f>
        <v>5</v>
      </c>
      <c r="C102" s="18"/>
      <c r="D102" s="18">
        <f>SUM(D100:D101)</f>
        <v>125</v>
      </c>
      <c r="E102" s="18">
        <f>SUM(E100:E101)</f>
        <v>5</v>
      </c>
      <c r="F102" s="18">
        <f>SUM(F100:F101)</f>
        <v>20</v>
      </c>
      <c r="G102" s="18">
        <f>SUM(G100:G101)</f>
        <v>40</v>
      </c>
      <c r="H102" s="18"/>
      <c r="I102" s="18">
        <f>SUM(I100:I101)</f>
        <v>60</v>
      </c>
      <c r="J102" s="38"/>
      <c r="K102" s="39"/>
      <c r="L102" s="21"/>
      <c r="M102" s="21"/>
      <c r="N102" s="21"/>
      <c r="O102" s="21"/>
      <c r="P102" s="21"/>
    </row>
    <row r="103" spans="1:16" x14ac:dyDescent="0.2">
      <c r="A103" s="112" t="s">
        <v>57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4"/>
    </row>
    <row r="104" spans="1:16" ht="48" customHeight="1" x14ac:dyDescent="0.2">
      <c r="A104" s="69" t="s">
        <v>260</v>
      </c>
      <c r="B104" s="62">
        <v>7</v>
      </c>
      <c r="C104" s="4" t="s">
        <v>13</v>
      </c>
      <c r="D104" s="70">
        <f t="shared" ref="D104:D124" si="5">SUM(E104:I104)</f>
        <v>165</v>
      </c>
      <c r="E104" s="62"/>
      <c r="F104" s="62"/>
      <c r="G104" s="62">
        <v>165</v>
      </c>
      <c r="H104" s="62"/>
      <c r="I104" s="62"/>
      <c r="J104" s="15" t="s">
        <v>34</v>
      </c>
      <c r="K104" s="4" t="s">
        <v>104</v>
      </c>
      <c r="L104" s="4" t="s">
        <v>105</v>
      </c>
      <c r="M104" s="5" t="s">
        <v>106</v>
      </c>
      <c r="N104" s="3" t="s">
        <v>107</v>
      </c>
      <c r="O104" s="4" t="s">
        <v>34</v>
      </c>
      <c r="P104" s="3" t="s">
        <v>203</v>
      </c>
    </row>
    <row r="105" spans="1:16" ht="48" customHeight="1" x14ac:dyDescent="0.2">
      <c r="A105" s="69" t="s">
        <v>75</v>
      </c>
      <c r="B105" s="62">
        <v>2</v>
      </c>
      <c r="C105" s="4" t="s">
        <v>13</v>
      </c>
      <c r="D105" s="70">
        <f t="shared" si="5"/>
        <v>50</v>
      </c>
      <c r="E105" s="62"/>
      <c r="F105" s="62"/>
      <c r="G105" s="62">
        <v>30</v>
      </c>
      <c r="H105" s="62"/>
      <c r="I105" s="62">
        <v>20</v>
      </c>
      <c r="J105" s="15" t="s">
        <v>38</v>
      </c>
      <c r="K105" s="4" t="s">
        <v>100</v>
      </c>
      <c r="L105" s="4" t="s">
        <v>101</v>
      </c>
      <c r="M105" s="2" t="s">
        <v>102</v>
      </c>
      <c r="N105" s="3" t="s">
        <v>103</v>
      </c>
      <c r="O105" s="4" t="s">
        <v>38</v>
      </c>
      <c r="P105" s="2" t="s">
        <v>204</v>
      </c>
    </row>
    <row r="106" spans="1:16" ht="48" customHeight="1" x14ac:dyDescent="0.2">
      <c r="A106" s="85" t="s">
        <v>310</v>
      </c>
      <c r="B106" s="62">
        <v>2</v>
      </c>
      <c r="C106" s="4" t="s">
        <v>18</v>
      </c>
      <c r="D106" s="70">
        <v>58</v>
      </c>
      <c r="E106" s="62"/>
      <c r="F106" s="62"/>
      <c r="G106" s="62">
        <v>48</v>
      </c>
      <c r="H106" s="62"/>
      <c r="I106" s="62">
        <v>10</v>
      </c>
      <c r="J106" s="90" t="s">
        <v>34</v>
      </c>
      <c r="K106" s="90" t="s">
        <v>104</v>
      </c>
      <c r="L106" s="90" t="s">
        <v>105</v>
      </c>
      <c r="M106" s="90" t="s">
        <v>324</v>
      </c>
      <c r="N106" s="90" t="s">
        <v>107</v>
      </c>
      <c r="O106" s="90" t="s">
        <v>34</v>
      </c>
      <c r="P106" s="60"/>
    </row>
    <row r="107" spans="1:16" ht="48" customHeight="1" x14ac:dyDescent="0.2">
      <c r="A107" s="85" t="s">
        <v>311</v>
      </c>
      <c r="B107" s="62">
        <v>1</v>
      </c>
      <c r="C107" s="4" t="s">
        <v>18</v>
      </c>
      <c r="D107" s="70">
        <v>25</v>
      </c>
      <c r="E107" s="62">
        <v>4</v>
      </c>
      <c r="F107" s="62"/>
      <c r="G107" s="62">
        <v>16</v>
      </c>
      <c r="H107" s="62"/>
      <c r="I107" s="62">
        <v>5</v>
      </c>
      <c r="J107" s="90" t="s">
        <v>325</v>
      </c>
      <c r="K107" s="90" t="s">
        <v>326</v>
      </c>
      <c r="L107" s="90" t="s">
        <v>327</v>
      </c>
      <c r="M107" s="90" t="s">
        <v>328</v>
      </c>
      <c r="N107" s="90" t="s">
        <v>329</v>
      </c>
      <c r="O107" s="90" t="s">
        <v>325</v>
      </c>
      <c r="P107" s="60"/>
    </row>
    <row r="108" spans="1:16" ht="66" customHeight="1" x14ac:dyDescent="0.2">
      <c r="A108" s="85" t="s">
        <v>312</v>
      </c>
      <c r="B108" s="62">
        <v>5</v>
      </c>
      <c r="C108" s="4" t="s">
        <v>13</v>
      </c>
      <c r="D108" s="70">
        <v>125</v>
      </c>
      <c r="E108" s="62">
        <v>20</v>
      </c>
      <c r="F108" s="62"/>
      <c r="G108" s="62">
        <v>60</v>
      </c>
      <c r="H108" s="62"/>
      <c r="I108" s="62">
        <v>45</v>
      </c>
      <c r="J108" s="90" t="s">
        <v>74</v>
      </c>
      <c r="K108" s="90" t="s">
        <v>137</v>
      </c>
      <c r="L108" s="90" t="s">
        <v>138</v>
      </c>
      <c r="M108" s="90" t="s">
        <v>330</v>
      </c>
      <c r="N108" s="90" t="s">
        <v>140</v>
      </c>
      <c r="O108" s="90" t="s">
        <v>74</v>
      </c>
      <c r="P108" s="60" t="s">
        <v>377</v>
      </c>
    </row>
    <row r="109" spans="1:16" ht="48" customHeight="1" x14ac:dyDescent="0.2">
      <c r="A109" s="85" t="s">
        <v>314</v>
      </c>
      <c r="B109" s="62">
        <v>1</v>
      </c>
      <c r="C109" s="4" t="s">
        <v>18</v>
      </c>
      <c r="D109" s="70">
        <v>25</v>
      </c>
      <c r="E109" s="62">
        <v>4</v>
      </c>
      <c r="F109" s="62"/>
      <c r="G109" s="62">
        <v>16</v>
      </c>
      <c r="H109" s="62"/>
      <c r="I109" s="62">
        <v>5</v>
      </c>
      <c r="J109" s="90" t="s">
        <v>331</v>
      </c>
      <c r="K109" s="90" t="s">
        <v>332</v>
      </c>
      <c r="L109" s="90" t="s">
        <v>333</v>
      </c>
      <c r="M109" s="90" t="s">
        <v>334</v>
      </c>
      <c r="N109" s="90" t="s">
        <v>335</v>
      </c>
      <c r="O109" s="90" t="s">
        <v>331</v>
      </c>
      <c r="P109" s="60" t="s">
        <v>381</v>
      </c>
    </row>
    <row r="110" spans="1:16" ht="48" customHeight="1" x14ac:dyDescent="0.2">
      <c r="A110" s="85" t="s">
        <v>313</v>
      </c>
      <c r="B110" s="62">
        <v>2</v>
      </c>
      <c r="C110" s="4" t="s">
        <v>13</v>
      </c>
      <c r="D110" s="70">
        <v>50</v>
      </c>
      <c r="E110" s="62">
        <v>10</v>
      </c>
      <c r="F110" s="62"/>
      <c r="G110" s="62">
        <v>25</v>
      </c>
      <c r="H110" s="62"/>
      <c r="I110" s="62">
        <v>15</v>
      </c>
      <c r="J110" s="90" t="s">
        <v>76</v>
      </c>
      <c r="K110" s="90" t="s">
        <v>141</v>
      </c>
      <c r="L110" s="90" t="s">
        <v>142</v>
      </c>
      <c r="M110" s="90" t="s">
        <v>336</v>
      </c>
      <c r="N110" s="90" t="s">
        <v>144</v>
      </c>
      <c r="O110" s="90" t="s">
        <v>76</v>
      </c>
      <c r="P110" s="60"/>
    </row>
    <row r="111" spans="1:16" ht="48" customHeight="1" x14ac:dyDescent="0.2">
      <c r="A111" s="85" t="s">
        <v>316</v>
      </c>
      <c r="B111" s="62">
        <v>2</v>
      </c>
      <c r="C111" s="4" t="s">
        <v>13</v>
      </c>
      <c r="D111" s="70">
        <v>50</v>
      </c>
      <c r="E111" s="62">
        <v>10</v>
      </c>
      <c r="F111" s="62"/>
      <c r="G111" s="62">
        <v>30</v>
      </c>
      <c r="H111" s="62"/>
      <c r="I111" s="62">
        <v>10</v>
      </c>
      <c r="J111" s="90" t="s">
        <v>73</v>
      </c>
      <c r="K111" s="90" t="s">
        <v>136</v>
      </c>
      <c r="L111" s="90" t="s">
        <v>274</v>
      </c>
      <c r="M111" s="90" t="s">
        <v>271</v>
      </c>
      <c r="N111" s="90" t="s">
        <v>276</v>
      </c>
      <c r="O111" s="90" t="s">
        <v>73</v>
      </c>
      <c r="P111" s="60" t="s">
        <v>378</v>
      </c>
    </row>
    <row r="112" spans="1:16" ht="48" customHeight="1" x14ac:dyDescent="0.2">
      <c r="A112" s="85" t="s">
        <v>315</v>
      </c>
      <c r="B112" s="62">
        <v>3</v>
      </c>
      <c r="C112" s="4" t="s">
        <v>13</v>
      </c>
      <c r="D112" s="70">
        <v>85</v>
      </c>
      <c r="E112" s="62">
        <v>10</v>
      </c>
      <c r="F112" s="62"/>
      <c r="G112" s="62">
        <v>45</v>
      </c>
      <c r="H112" s="62"/>
      <c r="I112" s="62">
        <v>30</v>
      </c>
      <c r="J112" s="90" t="s">
        <v>78</v>
      </c>
      <c r="K112" s="90" t="s">
        <v>146</v>
      </c>
      <c r="L112" s="90" t="s">
        <v>147</v>
      </c>
      <c r="M112" s="90" t="s">
        <v>272</v>
      </c>
      <c r="N112" s="90" t="s">
        <v>148</v>
      </c>
      <c r="O112" s="90" t="s">
        <v>78</v>
      </c>
      <c r="P112" s="60" t="s">
        <v>380</v>
      </c>
    </row>
    <row r="113" spans="1:16" ht="48" customHeight="1" x14ac:dyDescent="0.2">
      <c r="A113" s="108" t="s">
        <v>317</v>
      </c>
      <c r="B113" s="110">
        <v>2</v>
      </c>
      <c r="C113" s="96" t="s">
        <v>18</v>
      </c>
      <c r="D113" s="99">
        <v>50</v>
      </c>
      <c r="E113" s="62">
        <v>4</v>
      </c>
      <c r="F113" s="62"/>
      <c r="G113" s="62">
        <v>16</v>
      </c>
      <c r="H113" s="62"/>
      <c r="I113" s="62">
        <v>5</v>
      </c>
      <c r="J113" s="89" t="s">
        <v>337</v>
      </c>
      <c r="K113" s="89" t="s">
        <v>338</v>
      </c>
      <c r="L113" s="89" t="s">
        <v>339</v>
      </c>
      <c r="M113" s="89" t="s">
        <v>334</v>
      </c>
      <c r="N113" s="89" t="s">
        <v>340</v>
      </c>
      <c r="O113" s="96" t="s">
        <v>341</v>
      </c>
      <c r="P113" s="102"/>
    </row>
    <row r="114" spans="1:16" ht="48" customHeight="1" x14ac:dyDescent="0.2">
      <c r="A114" s="109"/>
      <c r="B114" s="111"/>
      <c r="C114" s="98"/>
      <c r="D114" s="101"/>
      <c r="E114" s="62">
        <v>4</v>
      </c>
      <c r="F114" s="62"/>
      <c r="G114" s="62">
        <v>16</v>
      </c>
      <c r="H114" s="62"/>
      <c r="I114" s="62">
        <v>5</v>
      </c>
      <c r="J114" s="89" t="s">
        <v>341</v>
      </c>
      <c r="K114" s="89" t="s">
        <v>342</v>
      </c>
      <c r="L114" s="89" t="s">
        <v>343</v>
      </c>
      <c r="M114" s="89" t="s">
        <v>308</v>
      </c>
      <c r="N114" s="89" t="s">
        <v>344</v>
      </c>
      <c r="O114" s="98"/>
      <c r="P114" s="103"/>
    </row>
    <row r="115" spans="1:16" ht="48" customHeight="1" x14ac:dyDescent="0.2">
      <c r="A115" s="85" t="s">
        <v>318</v>
      </c>
      <c r="B115" s="62">
        <v>1</v>
      </c>
      <c r="C115" s="4" t="s">
        <v>18</v>
      </c>
      <c r="D115" s="70">
        <v>25</v>
      </c>
      <c r="E115" s="62">
        <v>4</v>
      </c>
      <c r="F115" s="62"/>
      <c r="G115" s="62">
        <v>16</v>
      </c>
      <c r="H115" s="62"/>
      <c r="I115" s="62">
        <v>5</v>
      </c>
      <c r="J115" s="90" t="s">
        <v>345</v>
      </c>
      <c r="K115" s="90" t="s">
        <v>346</v>
      </c>
      <c r="L115" s="90" t="s">
        <v>347</v>
      </c>
      <c r="M115" s="90" t="s">
        <v>272</v>
      </c>
      <c r="N115" s="90" t="s">
        <v>348</v>
      </c>
      <c r="O115" s="90" t="s">
        <v>345</v>
      </c>
      <c r="P115" s="60"/>
    </row>
    <row r="116" spans="1:16" ht="48" customHeight="1" x14ac:dyDescent="0.2">
      <c r="A116" s="85" t="s">
        <v>319</v>
      </c>
      <c r="B116" s="62">
        <v>2</v>
      </c>
      <c r="C116" s="4" t="s">
        <v>18</v>
      </c>
      <c r="D116" s="70">
        <v>50</v>
      </c>
      <c r="E116" s="62"/>
      <c r="F116" s="62">
        <v>10</v>
      </c>
      <c r="G116" s="62">
        <v>30</v>
      </c>
      <c r="H116" s="62"/>
      <c r="I116" s="62">
        <v>10</v>
      </c>
      <c r="J116" s="90" t="s">
        <v>349</v>
      </c>
      <c r="K116" s="90" t="s">
        <v>350</v>
      </c>
      <c r="L116" s="90" t="s">
        <v>351</v>
      </c>
      <c r="M116" s="90" t="s">
        <v>352</v>
      </c>
      <c r="N116" s="90" t="s">
        <v>353</v>
      </c>
      <c r="O116" s="90" t="s">
        <v>349</v>
      </c>
      <c r="P116" s="60"/>
    </row>
    <row r="117" spans="1:16" ht="48" customHeight="1" x14ac:dyDescent="0.2">
      <c r="A117" s="85" t="s">
        <v>320</v>
      </c>
      <c r="B117" s="62">
        <v>6</v>
      </c>
      <c r="C117" s="4" t="s">
        <v>18</v>
      </c>
      <c r="D117" s="70">
        <v>180</v>
      </c>
      <c r="E117" s="62"/>
      <c r="F117" s="62"/>
      <c r="G117" s="62">
        <v>160</v>
      </c>
      <c r="H117" s="62"/>
      <c r="I117" s="62">
        <v>20</v>
      </c>
      <c r="J117" s="90" t="s">
        <v>34</v>
      </c>
      <c r="K117" s="90" t="s">
        <v>104</v>
      </c>
      <c r="L117" s="90" t="s">
        <v>105</v>
      </c>
      <c r="M117" s="90" t="s">
        <v>324</v>
      </c>
      <c r="N117" s="90" t="s">
        <v>107</v>
      </c>
      <c r="O117" s="90" t="s">
        <v>34</v>
      </c>
      <c r="P117" s="60" t="s">
        <v>382</v>
      </c>
    </row>
    <row r="118" spans="1:16" ht="48" customHeight="1" x14ac:dyDescent="0.2">
      <c r="A118" s="85" t="s">
        <v>321</v>
      </c>
      <c r="B118" s="62">
        <v>1</v>
      </c>
      <c r="C118" s="4" t="s">
        <v>18</v>
      </c>
      <c r="D118" s="70">
        <v>25</v>
      </c>
      <c r="E118" s="62">
        <v>4</v>
      </c>
      <c r="F118" s="62"/>
      <c r="G118" s="62">
        <v>16</v>
      </c>
      <c r="H118" s="62"/>
      <c r="I118" s="62">
        <v>5</v>
      </c>
      <c r="J118" s="90" t="s">
        <v>354</v>
      </c>
      <c r="K118" s="90" t="s">
        <v>355</v>
      </c>
      <c r="L118" s="90" t="s">
        <v>356</v>
      </c>
      <c r="M118" s="90" t="s">
        <v>328</v>
      </c>
      <c r="N118" s="90" t="s">
        <v>357</v>
      </c>
      <c r="O118" s="90" t="s">
        <v>354</v>
      </c>
      <c r="P118" s="60"/>
    </row>
    <row r="119" spans="1:16" ht="48" customHeight="1" x14ac:dyDescent="0.2">
      <c r="A119" s="108" t="s">
        <v>322</v>
      </c>
      <c r="B119" s="110">
        <v>6</v>
      </c>
      <c r="C119" s="96" t="s">
        <v>18</v>
      </c>
      <c r="D119" s="99">
        <v>150</v>
      </c>
      <c r="E119" s="88"/>
      <c r="F119" s="88">
        <v>10</v>
      </c>
      <c r="G119" s="88">
        <v>80</v>
      </c>
      <c r="H119" s="62"/>
      <c r="I119" s="62">
        <v>40</v>
      </c>
      <c r="J119" s="89" t="s">
        <v>34</v>
      </c>
      <c r="K119" s="89" t="s">
        <v>104</v>
      </c>
      <c r="L119" s="89" t="s">
        <v>105</v>
      </c>
      <c r="M119" s="89" t="s">
        <v>324</v>
      </c>
      <c r="N119" s="89" t="s">
        <v>107</v>
      </c>
      <c r="O119" s="104" t="s">
        <v>34</v>
      </c>
      <c r="P119" s="102" t="s">
        <v>383</v>
      </c>
    </row>
    <row r="120" spans="1:16" ht="48" customHeight="1" x14ac:dyDescent="0.2">
      <c r="A120" s="131"/>
      <c r="B120" s="132"/>
      <c r="C120" s="97"/>
      <c r="D120" s="100"/>
      <c r="E120" s="88"/>
      <c r="F120" s="88">
        <v>5</v>
      </c>
      <c r="G120" s="88"/>
      <c r="H120" s="62"/>
      <c r="I120" s="62">
        <v>5</v>
      </c>
      <c r="J120" s="89" t="s">
        <v>358</v>
      </c>
      <c r="K120" s="89" t="s">
        <v>359</v>
      </c>
      <c r="L120" s="89" t="s">
        <v>360</v>
      </c>
      <c r="M120" s="89" t="s">
        <v>334</v>
      </c>
      <c r="N120" s="89" t="s">
        <v>361</v>
      </c>
      <c r="O120" s="105"/>
      <c r="P120" s="107"/>
    </row>
    <row r="121" spans="1:16" ht="48" customHeight="1" x14ac:dyDescent="0.2">
      <c r="A121" s="109"/>
      <c r="B121" s="111"/>
      <c r="C121" s="98"/>
      <c r="D121" s="101"/>
      <c r="E121" s="88"/>
      <c r="F121" s="88">
        <v>5</v>
      </c>
      <c r="G121" s="88"/>
      <c r="H121" s="62"/>
      <c r="I121" s="62">
        <v>5</v>
      </c>
      <c r="J121" s="89" t="s">
        <v>362</v>
      </c>
      <c r="K121" s="89" t="s">
        <v>151</v>
      </c>
      <c r="L121" s="56" t="s">
        <v>176</v>
      </c>
      <c r="M121" s="56" t="s">
        <v>177</v>
      </c>
      <c r="N121" s="56" t="s">
        <v>178</v>
      </c>
      <c r="O121" s="106"/>
      <c r="P121" s="103"/>
    </row>
    <row r="122" spans="1:16" ht="48" customHeight="1" x14ac:dyDescent="0.2">
      <c r="A122" s="108" t="s">
        <v>323</v>
      </c>
      <c r="B122" s="110">
        <v>3</v>
      </c>
      <c r="C122" s="96" t="s">
        <v>18</v>
      </c>
      <c r="D122" s="99">
        <v>80</v>
      </c>
      <c r="E122" s="88">
        <v>10</v>
      </c>
      <c r="F122" s="88"/>
      <c r="G122" s="88">
        <v>40</v>
      </c>
      <c r="H122" s="62"/>
      <c r="I122" s="62">
        <v>7</v>
      </c>
      <c r="J122" s="89" t="s">
        <v>34</v>
      </c>
      <c r="K122" s="89" t="s">
        <v>104</v>
      </c>
      <c r="L122" s="89" t="s">
        <v>105</v>
      </c>
      <c r="M122" s="89" t="s">
        <v>324</v>
      </c>
      <c r="N122" s="89" t="s">
        <v>107</v>
      </c>
      <c r="O122" s="96" t="s">
        <v>34</v>
      </c>
      <c r="P122" s="102"/>
    </row>
    <row r="123" spans="1:16" ht="48" customHeight="1" x14ac:dyDescent="0.2">
      <c r="A123" s="109"/>
      <c r="B123" s="111"/>
      <c r="C123" s="98"/>
      <c r="D123" s="101"/>
      <c r="E123" s="88">
        <v>10</v>
      </c>
      <c r="F123" s="88">
        <v>10</v>
      </c>
      <c r="G123" s="88"/>
      <c r="H123" s="62"/>
      <c r="I123" s="62">
        <v>3</v>
      </c>
      <c r="J123" s="89" t="s">
        <v>363</v>
      </c>
      <c r="K123" s="89" t="s">
        <v>364</v>
      </c>
      <c r="L123" s="89" t="s">
        <v>365</v>
      </c>
      <c r="M123" s="89" t="s">
        <v>334</v>
      </c>
      <c r="N123" s="89" t="s">
        <v>366</v>
      </c>
      <c r="O123" s="98"/>
      <c r="P123" s="103"/>
    </row>
    <row r="124" spans="1:16" ht="48" customHeight="1" x14ac:dyDescent="0.2">
      <c r="A124" s="85" t="s">
        <v>259</v>
      </c>
      <c r="B124" s="86">
        <v>2</v>
      </c>
      <c r="C124" s="82" t="s">
        <v>13</v>
      </c>
      <c r="D124" s="70">
        <f t="shared" si="5"/>
        <v>60</v>
      </c>
      <c r="E124" s="62">
        <v>10</v>
      </c>
      <c r="F124" s="62"/>
      <c r="G124" s="62">
        <v>40</v>
      </c>
      <c r="H124" s="62"/>
      <c r="I124" s="62">
        <v>10</v>
      </c>
      <c r="J124" s="11" t="s">
        <v>305</v>
      </c>
      <c r="K124" s="4" t="s">
        <v>306</v>
      </c>
      <c r="L124" s="90" t="s">
        <v>307</v>
      </c>
      <c r="M124" s="90" t="s">
        <v>308</v>
      </c>
      <c r="N124" s="90" t="s">
        <v>309</v>
      </c>
      <c r="O124" s="82" t="s">
        <v>34</v>
      </c>
      <c r="P124" s="84" t="s">
        <v>384</v>
      </c>
    </row>
    <row r="125" spans="1:16" x14ac:dyDescent="0.2">
      <c r="A125" s="26" t="s">
        <v>26</v>
      </c>
      <c r="B125" s="27">
        <f>SUM(B104:B124)</f>
        <v>48</v>
      </c>
      <c r="C125" s="27"/>
      <c r="D125" s="27">
        <f>SUM(D104:D124)</f>
        <v>1253</v>
      </c>
      <c r="E125" s="27">
        <f>SUM(E104:E124)</f>
        <v>104</v>
      </c>
      <c r="F125" s="27">
        <f>SUM(F104:F124)</f>
        <v>40</v>
      </c>
      <c r="G125" s="27">
        <f>SUM(G104:G124)</f>
        <v>849</v>
      </c>
      <c r="H125" s="27"/>
      <c r="I125" s="27">
        <f>SUM(I104:I124)</f>
        <v>260</v>
      </c>
      <c r="J125" s="28"/>
      <c r="K125" s="27"/>
      <c r="L125" s="21"/>
      <c r="M125" s="21"/>
      <c r="N125" s="21"/>
      <c r="O125" s="21"/>
      <c r="P125" s="21"/>
    </row>
    <row r="126" spans="1:16" x14ac:dyDescent="0.2">
      <c r="A126" s="112" t="s">
        <v>67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4"/>
    </row>
    <row r="127" spans="1:16" ht="56.25" customHeight="1" x14ac:dyDescent="0.2">
      <c r="A127" s="77" t="s">
        <v>261</v>
      </c>
      <c r="B127" s="62">
        <v>1</v>
      </c>
      <c r="C127" s="4" t="s">
        <v>18</v>
      </c>
      <c r="D127" s="78">
        <f>SUM(E127:I127)</f>
        <v>30</v>
      </c>
      <c r="E127" s="62"/>
      <c r="F127" s="62"/>
      <c r="G127" s="62"/>
      <c r="H127" s="62">
        <v>30</v>
      </c>
      <c r="I127" s="62"/>
      <c r="J127" s="95" t="s">
        <v>80</v>
      </c>
      <c r="K127" s="4" t="s">
        <v>137</v>
      </c>
      <c r="L127" s="4" t="s">
        <v>138</v>
      </c>
      <c r="M127" s="2" t="s">
        <v>139</v>
      </c>
      <c r="N127" s="3" t="s">
        <v>140</v>
      </c>
      <c r="O127" s="4" t="s">
        <v>74</v>
      </c>
      <c r="P127" s="57" t="s">
        <v>202</v>
      </c>
    </row>
    <row r="128" spans="1:16" ht="48" customHeight="1" x14ac:dyDescent="0.2">
      <c r="A128" s="77" t="s">
        <v>262</v>
      </c>
      <c r="B128" s="62">
        <v>1</v>
      </c>
      <c r="C128" s="4" t="s">
        <v>18</v>
      </c>
      <c r="D128" s="78">
        <f>SUM(E128:I128)</f>
        <v>30</v>
      </c>
      <c r="E128" s="62"/>
      <c r="F128" s="62"/>
      <c r="G128" s="62"/>
      <c r="H128" s="62">
        <v>30</v>
      </c>
      <c r="I128" s="62"/>
      <c r="J128" s="40" t="s">
        <v>76</v>
      </c>
      <c r="K128" s="6" t="s">
        <v>141</v>
      </c>
      <c r="L128" s="6" t="s">
        <v>142</v>
      </c>
      <c r="M128" s="2" t="s">
        <v>143</v>
      </c>
      <c r="N128" s="3" t="s">
        <v>144</v>
      </c>
      <c r="O128" s="6" t="s">
        <v>76</v>
      </c>
      <c r="P128" s="58"/>
    </row>
    <row r="129" spans="1:16" ht="48" customHeight="1" x14ac:dyDescent="0.2">
      <c r="A129" s="77" t="s">
        <v>263</v>
      </c>
      <c r="B129" s="62">
        <v>1</v>
      </c>
      <c r="C129" s="4" t="s">
        <v>18</v>
      </c>
      <c r="D129" s="78">
        <f>SUM(E129:I129)</f>
        <v>30</v>
      </c>
      <c r="E129" s="62"/>
      <c r="F129" s="62"/>
      <c r="G129" s="62"/>
      <c r="H129" s="62">
        <v>30</v>
      </c>
      <c r="I129" s="62"/>
      <c r="J129" s="94" t="s">
        <v>78</v>
      </c>
      <c r="K129" s="94" t="s">
        <v>146</v>
      </c>
      <c r="L129" s="94" t="s">
        <v>147</v>
      </c>
      <c r="M129" s="90" t="s">
        <v>272</v>
      </c>
      <c r="N129" s="94" t="s">
        <v>148</v>
      </c>
      <c r="O129" s="90" t="s">
        <v>272</v>
      </c>
      <c r="P129" s="2" t="s">
        <v>379</v>
      </c>
    </row>
    <row r="130" spans="1:16" ht="48" customHeight="1" x14ac:dyDescent="0.2">
      <c r="A130" s="77" t="s">
        <v>385</v>
      </c>
      <c r="B130" s="62">
        <v>1</v>
      </c>
      <c r="C130" s="4" t="s">
        <v>18</v>
      </c>
      <c r="D130" s="78">
        <f>SUM(E130:I130)</f>
        <v>30</v>
      </c>
      <c r="E130" s="62"/>
      <c r="F130" s="62"/>
      <c r="G130" s="62"/>
      <c r="H130" s="62">
        <v>30</v>
      </c>
      <c r="I130" s="62"/>
      <c r="J130" s="83" t="s">
        <v>386</v>
      </c>
      <c r="K130" s="83" t="s">
        <v>387</v>
      </c>
      <c r="L130" s="83" t="s">
        <v>388</v>
      </c>
      <c r="M130" s="83" t="s">
        <v>389</v>
      </c>
      <c r="N130" s="3"/>
      <c r="O130" s="83" t="s">
        <v>386</v>
      </c>
      <c r="P130" s="58"/>
    </row>
    <row r="131" spans="1:16" ht="48" customHeight="1" x14ac:dyDescent="0.2">
      <c r="A131" s="77" t="s">
        <v>264</v>
      </c>
      <c r="B131" s="62">
        <v>2</v>
      </c>
      <c r="C131" s="4" t="s">
        <v>18</v>
      </c>
      <c r="D131" s="78">
        <f>SUM(E131:I131)</f>
        <v>60</v>
      </c>
      <c r="E131" s="62"/>
      <c r="F131" s="62"/>
      <c r="G131" s="62"/>
      <c r="H131" s="62">
        <v>60</v>
      </c>
      <c r="I131" s="62"/>
      <c r="J131" s="41" t="s">
        <v>34</v>
      </c>
      <c r="K131" s="4" t="s">
        <v>104</v>
      </c>
      <c r="L131" s="4" t="s">
        <v>105</v>
      </c>
      <c r="M131" s="5" t="s">
        <v>106</v>
      </c>
      <c r="N131" s="3" t="s">
        <v>107</v>
      </c>
      <c r="O131" s="4" t="s">
        <v>34</v>
      </c>
      <c r="P131" s="2" t="s">
        <v>205</v>
      </c>
    </row>
    <row r="132" spans="1:16" x14ac:dyDescent="0.2">
      <c r="A132" s="42" t="s">
        <v>26</v>
      </c>
      <c r="B132" s="43">
        <f>SUM(B127:B131)</f>
        <v>6</v>
      </c>
      <c r="C132" s="43"/>
      <c r="D132" s="43">
        <f>SUM(D127:D131)</f>
        <v>180</v>
      </c>
      <c r="E132" s="43"/>
      <c r="F132" s="43"/>
      <c r="G132" s="43"/>
      <c r="H132" s="43">
        <f>SUM(H127:H131)</f>
        <v>180</v>
      </c>
      <c r="I132" s="43">
        <f>SUM(I127:I131)</f>
        <v>0</v>
      </c>
      <c r="J132" s="44"/>
      <c r="K132" s="43"/>
      <c r="L132" s="21"/>
      <c r="M132" s="21"/>
      <c r="N132" s="21"/>
      <c r="O132" s="21"/>
      <c r="P132" s="21"/>
    </row>
    <row r="133" spans="1:16" x14ac:dyDescent="0.2">
      <c r="A133" s="48" t="s">
        <v>81</v>
      </c>
      <c r="B133" s="49">
        <f>B102+B125+B132</f>
        <v>59</v>
      </c>
      <c r="C133" s="49"/>
      <c r="D133" s="49">
        <f>D102+D125+D132</f>
        <v>1558</v>
      </c>
      <c r="E133" s="49">
        <f>E102+E125+E132</f>
        <v>109</v>
      </c>
      <c r="F133" s="49">
        <f>F102+F125+F132</f>
        <v>60</v>
      </c>
      <c r="G133" s="49">
        <f>G102+G125+G132</f>
        <v>889</v>
      </c>
      <c r="H133" s="49">
        <f>H102+H125+H132</f>
        <v>180</v>
      </c>
      <c r="I133" s="49">
        <f>I102+I125+I132</f>
        <v>320</v>
      </c>
      <c r="J133" s="50"/>
      <c r="K133" s="51"/>
      <c r="L133" s="52"/>
      <c r="M133" s="52"/>
      <c r="N133" s="52"/>
      <c r="O133" s="52"/>
      <c r="P133" s="52"/>
    </row>
    <row r="134" spans="1:16" x14ac:dyDescent="0.2">
      <c r="A134" s="25" t="s">
        <v>82</v>
      </c>
      <c r="B134" s="39">
        <f>B50+B95+B133</f>
        <v>182</v>
      </c>
      <c r="C134" s="39"/>
      <c r="D134" s="39">
        <f>D50+D95+D133</f>
        <v>4831</v>
      </c>
      <c r="E134" s="39">
        <f>E50+E95+E133</f>
        <v>430</v>
      </c>
      <c r="F134" s="39">
        <f>F50+F95+F133</f>
        <v>310</v>
      </c>
      <c r="G134" s="39">
        <f>G50+G95+G133</f>
        <v>1980</v>
      </c>
      <c r="H134" s="39">
        <f>H50+H95+H133</f>
        <v>960</v>
      </c>
      <c r="I134" s="39">
        <f>I50+I95+I133</f>
        <v>1168</v>
      </c>
      <c r="J134" s="38"/>
      <c r="K134" s="39"/>
      <c r="L134" s="21"/>
      <c r="M134" s="21"/>
      <c r="N134" s="21"/>
      <c r="O134" s="21"/>
      <c r="P134" s="21"/>
    </row>
  </sheetData>
  <mergeCells count="107">
    <mergeCell ref="P2:P3"/>
    <mergeCell ref="A1:P1"/>
    <mergeCell ref="P35:P36"/>
    <mergeCell ref="P77:P79"/>
    <mergeCell ref="A14:P14"/>
    <mergeCell ref="B2:B3"/>
    <mergeCell ref="C2:C3"/>
    <mergeCell ref="D2:D3"/>
    <mergeCell ref="E2:I2"/>
    <mergeCell ref="L52:L53"/>
    <mergeCell ref="J2:K3"/>
    <mergeCell ref="A4:P4"/>
    <mergeCell ref="A99:P99"/>
    <mergeCell ref="B97:B98"/>
    <mergeCell ref="C97:C98"/>
    <mergeCell ref="A17:A18"/>
    <mergeCell ref="B17:B18"/>
    <mergeCell ref="P17:P18"/>
    <mergeCell ref="O17:O18"/>
    <mergeCell ref="O41:O42"/>
    <mergeCell ref="P41:P42"/>
    <mergeCell ref="A20:A21"/>
    <mergeCell ref="B20:B21"/>
    <mergeCell ref="L2:L3"/>
    <mergeCell ref="M2:M3"/>
    <mergeCell ref="N2:N3"/>
    <mergeCell ref="O2:O3"/>
    <mergeCell ref="E52:I52"/>
    <mergeCell ref="F41:F43"/>
    <mergeCell ref="I41:I43"/>
    <mergeCell ref="E39:E40"/>
    <mergeCell ref="A51:P51"/>
    <mergeCell ref="P20:P21"/>
    <mergeCell ref="O20:O21"/>
    <mergeCell ref="A41:A42"/>
    <mergeCell ref="B41:B43"/>
    <mergeCell ref="D41:D43"/>
    <mergeCell ref="B39:B40"/>
    <mergeCell ref="D39:D40"/>
    <mergeCell ref="I39:I40"/>
    <mergeCell ref="A27:P27"/>
    <mergeCell ref="A34:P34"/>
    <mergeCell ref="A38:P38"/>
    <mergeCell ref="P46:P47"/>
    <mergeCell ref="A46:A47"/>
    <mergeCell ref="B46:B47"/>
    <mergeCell ref="B52:B53"/>
    <mergeCell ref="A63:A65"/>
    <mergeCell ref="B63:B65"/>
    <mergeCell ref="C63:C65"/>
    <mergeCell ref="A76:P76"/>
    <mergeCell ref="I92:I93"/>
    <mergeCell ref="A58:P58"/>
    <mergeCell ref="P52:P53"/>
    <mergeCell ref="J52:K53"/>
    <mergeCell ref="C52:C53"/>
    <mergeCell ref="D52:D53"/>
    <mergeCell ref="M52:M53"/>
    <mergeCell ref="N52:N53"/>
    <mergeCell ref="O52:O53"/>
    <mergeCell ref="A54:P54"/>
    <mergeCell ref="D63:D65"/>
    <mergeCell ref="G92:G93"/>
    <mergeCell ref="D92:D93"/>
    <mergeCell ref="B92:B93"/>
    <mergeCell ref="G90:G91"/>
    <mergeCell ref="I90:I91"/>
    <mergeCell ref="F92:F93"/>
    <mergeCell ref="E92:E93"/>
    <mergeCell ref="O63:O65"/>
    <mergeCell ref="P63:P65"/>
    <mergeCell ref="A126:P126"/>
    <mergeCell ref="A87:P87"/>
    <mergeCell ref="O97:O98"/>
    <mergeCell ref="B88:B89"/>
    <mergeCell ref="D88:D89"/>
    <mergeCell ref="G88:G89"/>
    <mergeCell ref="I88:I89"/>
    <mergeCell ref="N97:N98"/>
    <mergeCell ref="M97:M98"/>
    <mergeCell ref="L97:L98"/>
    <mergeCell ref="J97:K98"/>
    <mergeCell ref="B90:B91"/>
    <mergeCell ref="D90:D91"/>
    <mergeCell ref="A103:P103"/>
    <mergeCell ref="D97:D98"/>
    <mergeCell ref="E97:I97"/>
    <mergeCell ref="A96:P96"/>
    <mergeCell ref="P97:P98"/>
    <mergeCell ref="A113:A114"/>
    <mergeCell ref="B113:B114"/>
    <mergeCell ref="C113:C114"/>
    <mergeCell ref="D113:D114"/>
    <mergeCell ref="A119:A121"/>
    <mergeCell ref="B119:B121"/>
    <mergeCell ref="C119:C121"/>
    <mergeCell ref="D119:D121"/>
    <mergeCell ref="O113:O114"/>
    <mergeCell ref="P113:P114"/>
    <mergeCell ref="O119:O121"/>
    <mergeCell ref="P119:P121"/>
    <mergeCell ref="O122:O123"/>
    <mergeCell ref="P122:P123"/>
    <mergeCell ref="A122:A123"/>
    <mergeCell ref="B122:B123"/>
    <mergeCell ref="C122:C123"/>
    <mergeCell ref="D122:D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Michalak</dc:creator>
  <cp:lastModifiedBy>Magdalena Michalak</cp:lastModifiedBy>
  <dcterms:created xsi:type="dcterms:W3CDTF">2024-10-11T06:19:49Z</dcterms:created>
  <dcterms:modified xsi:type="dcterms:W3CDTF">2026-02-04T11:15:33Z</dcterms:modified>
</cp:coreProperties>
</file>