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23280" windowHeight="13140" activeTab="0"/>
  </bookViews>
  <sheets>
    <sheet name="DZIENNE" sheetId="1" r:id="rId1"/>
  </sheets>
  <definedNames>
    <definedName name="_xlnm.Print_Area" localSheetId="0">'DZIENNE'!$A$1:$N$66</definedName>
  </definedNames>
  <calcPr fullCalcOnLoad="1"/>
</workbook>
</file>

<file path=xl/sharedStrings.xml><?xml version="1.0" encoding="utf-8"?>
<sst xmlns="http://schemas.openxmlformats.org/spreadsheetml/2006/main" count="292" uniqueCount="150">
  <si>
    <t>wyk.</t>
  </si>
  <si>
    <t>sem.</t>
  </si>
  <si>
    <t>ćwicz.</t>
  </si>
  <si>
    <t>Ogólny wymiar godzin</t>
  </si>
  <si>
    <t>Forma zaliczenia przedmiotu</t>
  </si>
  <si>
    <t>Razem:</t>
  </si>
  <si>
    <t>Egzamin</t>
  </si>
  <si>
    <t>Zaliczenie</t>
  </si>
  <si>
    <t>(1 - semestr zimowy, 2 - semestr letni)</t>
  </si>
  <si>
    <t>Jednostka dydaktyczna prowadząca zajęcia</t>
  </si>
  <si>
    <t>zajęcia prakt.</t>
  </si>
  <si>
    <t>Nazwa przedmiotu</t>
  </si>
  <si>
    <t>Punkty ECTS</t>
  </si>
  <si>
    <t>Kod jednostki</t>
  </si>
  <si>
    <t>AB</t>
  </si>
  <si>
    <t>NZG</t>
  </si>
  <si>
    <t>NZR</t>
  </si>
  <si>
    <t>NZX</t>
  </si>
  <si>
    <t>Wymiar godzin obowiązujący studenta</t>
  </si>
  <si>
    <t>Zarządzanie w położnictwie (1)</t>
  </si>
  <si>
    <t>BHP (1)</t>
  </si>
  <si>
    <t>Medycyna ratunkowa (2)</t>
  </si>
  <si>
    <t>NZZP</t>
  </si>
  <si>
    <t>NZYN</t>
  </si>
  <si>
    <t>zaliczenie</t>
  </si>
  <si>
    <t>1M33</t>
  </si>
  <si>
    <t>NZQA</t>
  </si>
  <si>
    <t>Wielokulturowość w opiece nad kobietą (1)</t>
  </si>
  <si>
    <t>Terapia bólu ostrego i przewlekłego (2)</t>
  </si>
  <si>
    <t>Statystyka medyczna (2)</t>
  </si>
  <si>
    <t>NZC</t>
  </si>
  <si>
    <t>Psychologia zdrowia (1)</t>
  </si>
  <si>
    <t>prakt. zaw.</t>
  </si>
  <si>
    <t xml:space="preserve">Zakład Medycyny Społecznej i Zdrowia Publicznego, 
Dr hab. Aneta Nitsch-Osuch </t>
  </si>
  <si>
    <t>Dział Ochrony Pracy i Środowiska, 
Mgr E. Domaszewicz</t>
  </si>
  <si>
    <t>Studium Języków Obcych, 
Dr M. Ganczar</t>
  </si>
  <si>
    <t>Kilinika Położnictwa i Perinatologii, 
Prof. dr hab. Piotr Węgrzyn</t>
  </si>
  <si>
    <t>Klinika Neonatologii, 
Prof. dr hab. Bożena Kociszewska-Najman</t>
  </si>
  <si>
    <t>ECTS</t>
  </si>
  <si>
    <t>Zakład Profilaktyki Onkologicznej, 
Prof. dr hab. Andrzej Deptała</t>
  </si>
  <si>
    <t>Klinika Położnictwa i Perinatologii, 
Prof. dr hab. Piotr Węgrzyn</t>
  </si>
  <si>
    <t>Edukacja w praktyce zawodowej położnej (2)</t>
  </si>
  <si>
    <t>Zakład Edukacji i Badań w Naukach o Zdrowiu 
Prof. dr hab. Joanna Gotlib</t>
  </si>
  <si>
    <t>S1A</t>
  </si>
  <si>
    <t>Zakład Ekonomiki Zdrrowia i Prawa Medycznego, 
Prof. dr hab. Aleksandra Czerw</t>
  </si>
  <si>
    <t>Adres jednostki</t>
  </si>
  <si>
    <t>nr tel. do jednostki</t>
  </si>
  <si>
    <t>Koordynator przedmiotu</t>
  </si>
  <si>
    <t>ul. Żwirki i Wigury 81, 02-091 Warszawa</t>
  </si>
  <si>
    <t>ul. Oczki 3, 02-007 Warszawa</t>
  </si>
  <si>
    <t>621 52 56</t>
  </si>
  <si>
    <t>57 20 884</t>
  </si>
  <si>
    <t>ul. Trojdena 2, 02-109 Warszawa</t>
  </si>
  <si>
    <t>57 20 863</t>
  </si>
  <si>
    <t xml:space="preserve">mgr Essie Hansen </t>
  </si>
  <si>
    <t>599 21 84</t>
  </si>
  <si>
    <t>ul. Litewska 14/16, 00-575 Warszawa</t>
  </si>
  <si>
    <t>116 92 02</t>
  </si>
  <si>
    <t>ul. Żwirki i Wigury 81a, 02-091 Warszawa</t>
  </si>
  <si>
    <t xml:space="preserve">116 92 11 </t>
  </si>
  <si>
    <t>ul. Żwirki i Wigury 63, 02-091 Warszawa</t>
  </si>
  <si>
    <t>317 93 81</t>
  </si>
  <si>
    <t>ul. Żwirki i Wigury 63a, 02-091 Warszawa</t>
  </si>
  <si>
    <t>317 93 43 
317 93 32</t>
  </si>
  <si>
    <t>116 92 07</t>
  </si>
  <si>
    <t>57 20 490</t>
  </si>
  <si>
    <t>ul. Banacha 1a, 02-097 Warszawa</t>
  </si>
  <si>
    <t>599 20 39</t>
  </si>
  <si>
    <t xml:space="preserve">dr Grażyna Dykowska </t>
  </si>
  <si>
    <t xml:space="preserve">dr Grażyna Bączek </t>
  </si>
  <si>
    <t xml:space="preserve">mgr Mariola Błachnio </t>
  </si>
  <si>
    <t xml:space="preserve">dr inż. Irena Kosińska </t>
  </si>
  <si>
    <t>dr Aleksandra Zamaro</t>
  </si>
  <si>
    <t xml:space="preserve">dr Barbara Mazurkiewicz </t>
  </si>
  <si>
    <t xml:space="preserve">mgr Stanisław Świeżewski </t>
  </si>
  <si>
    <t xml:space="preserve">dr Michał Chojnacki </t>
  </si>
  <si>
    <t xml:space="preserve">dr hab. Konrad Furmańczyk </t>
  </si>
  <si>
    <t>508 24 57</t>
  </si>
  <si>
    <t xml:space="preserve">dr Anna Augustynowicz </t>
  </si>
  <si>
    <t xml:space="preserve"> mgr Essie Hansen </t>
  </si>
  <si>
    <t xml:space="preserve">dr Agnieszka Wyrozębska </t>
  </si>
  <si>
    <t>Zakład Ratownictwa Medycznego, 
Prof. dr hab. Robert Gałązkowski</t>
  </si>
  <si>
    <t>Język angielski (1)</t>
  </si>
  <si>
    <t>Farmakologia i ordynowanie produktów leczniczych (1)</t>
  </si>
  <si>
    <t>Seminarium dyplomowe (2)</t>
  </si>
  <si>
    <t>MODUŁ I</t>
  </si>
  <si>
    <t>MODUŁ II</t>
  </si>
  <si>
    <t>Dydaktyka medyczna (1)</t>
  </si>
  <si>
    <t>Język angielski (2)</t>
  </si>
  <si>
    <t>Opieka specjalistyczna nad kobietą i jej rodziną w ujęciu interdyscyplinarnym (1)</t>
  </si>
  <si>
    <t>Opieka specjalistyczna nad kobietą i jej rodziną w ujęciu interdyscyplinarnym (2)</t>
  </si>
  <si>
    <t>Diagnostyka ultrasonograficzna w położnictwie i ginekologii (1)</t>
  </si>
  <si>
    <t>Diagnostyka ultrasonograficzna w położnictwie i ginekologii (2)</t>
  </si>
  <si>
    <t>Intensywny nadzór położniczy (1)</t>
  </si>
  <si>
    <t>Intensywny nadzór położniczy (2)</t>
  </si>
  <si>
    <t>Onkologia ginekologiczna (1)</t>
  </si>
  <si>
    <t>Onkologia ginekologiczna (2)</t>
  </si>
  <si>
    <t>Zarządzanie w położnictwie (2)</t>
  </si>
  <si>
    <t>Opieka specjalistyczna nad pacjentką i jej rodziną 
w ujęciu interdyscyplinarnym (2)</t>
  </si>
  <si>
    <t>Edukacja w praktyce zawodowej położnej (1)</t>
  </si>
  <si>
    <t>Informacja naukowa (2)</t>
  </si>
  <si>
    <t>Badania naukowe (1)</t>
  </si>
  <si>
    <t>Wychowanie fizyczne jest przedmiotem nieobowiązkowym. Warszawski Uniwersytet Medyczny zapewnia studentom bezpłatny dostęp do obiektów sportowych, 
umożliwiając uprawianie sportu, uczestniczenie w zajęciach rekreacyjnych oraz kształtowanie prozdrowotnych postaw w wymiarze co najmniej 30 godzin rocznie.</t>
  </si>
  <si>
    <t>Praktyka położnicza w perspektywie międzynarodowej (1)</t>
  </si>
  <si>
    <t>Praktyka położnicza oparta na dowodach naukowych (1)</t>
  </si>
  <si>
    <t>Plan I roku studiów stacjonarnych drugiego stopnia kierunek Położnictwo, Wydział Nauk o Zdrowiu, rok akademicki 2021/2022</t>
  </si>
  <si>
    <t>Plan II roku studiów stacjonarnych drugiego stopnia kierunek Położnictwo, Wydział Nauk o Zdrowiu, rok akademicki 2022/2023</t>
  </si>
  <si>
    <t>PRZEDMIOTY DO WYBORU - student z każdego modułu wybiera po jednym przedmiocie</t>
  </si>
  <si>
    <t>S4</t>
  </si>
  <si>
    <t>A. NAUKI SPOŁECZNE I HUMANISTYCZNE</t>
  </si>
  <si>
    <t>B. ZAAWANSOWANA PRAKTYKA POŁOŻNICZA</t>
  </si>
  <si>
    <t>C. BADANIA NAUKOWE I ROZWÓJ PRAKTYKI POŁOŻNICZEJ</t>
  </si>
  <si>
    <t>D. PRAKTYKA ZAWODOWA</t>
  </si>
  <si>
    <t>Zakład Profilaktyki Zagrożeń Środowiskowych i Alergologii,  
Prof. dr hab. Bolesław Samoliński</t>
  </si>
  <si>
    <t>Resuscytacja noworodka (2)</t>
  </si>
  <si>
    <t>Resuscytacja osoby dorosłej (2)</t>
  </si>
  <si>
    <t xml:space="preserve">Doradztwo laktacyjne (2) </t>
  </si>
  <si>
    <t>Ginekologia dziecięca i dziewczęca (2)</t>
  </si>
  <si>
    <t>NZI</t>
  </si>
  <si>
    <t>Diagnostyka cytologiczna, diagnostyka niepłodności w praktyce położnej (1)</t>
  </si>
  <si>
    <t>NZL</t>
  </si>
  <si>
    <t>NZD</t>
  </si>
  <si>
    <t>Klinika Psychiatryczna WNoZ
Prof. dr hab. A. Szulc</t>
  </si>
  <si>
    <t>NZO</t>
  </si>
  <si>
    <t>Studium Komunikacji Medycznej 
Dr Antonina Doroszewska</t>
  </si>
  <si>
    <t>57 20 536</t>
  </si>
  <si>
    <t>Zakład Biologii Medycznej                                                 
Dr hab. Gabriela Olędzka</t>
  </si>
  <si>
    <t>116 92 50</t>
  </si>
  <si>
    <t xml:space="preserve">Zakład Ratownictwa Medycznego                       
Prof. dr hab. Robert Gałązkowski </t>
  </si>
  <si>
    <t>Zakład Nauczania Anestezjologii i Intensywnej Terapii                                                                                
Dr hab. Dariusz Kosson</t>
  </si>
  <si>
    <t>Zakład Rozwoju Pielęgniarstwa, Nauk Społecznych i Medycznych                                  
Dr hab. Tomasz Kryczka</t>
  </si>
  <si>
    <t>NZJ</t>
  </si>
  <si>
    <t>ul. Ciołka 27, 01-445 Warszawa</t>
  </si>
  <si>
    <t>877 35 97</t>
  </si>
  <si>
    <t xml:space="preserve">Szczepienia ochronne dla położnych (2) </t>
  </si>
  <si>
    <t>Katedra i Zakłąd Farmakologii Doświadczalnej i Klinicznej
Prof. dr hab. Dagmara Mirowska-Guzel</t>
  </si>
  <si>
    <t>1M9</t>
  </si>
  <si>
    <t>ul. Banacha 1b, 02-097 Warszawa</t>
  </si>
  <si>
    <t>116 61 60</t>
  </si>
  <si>
    <t>dr Ilona Joniec-Maciejak</t>
  </si>
  <si>
    <t>ul. Oczki 4, 02-007 Warszawa</t>
  </si>
  <si>
    <t>205 17 79</t>
  </si>
  <si>
    <t>Zakład Dydaktyki Ginekologiczno-Położniczej, 
Dr Grażyna Bączek</t>
  </si>
  <si>
    <t>dr Tytus Koweszko</t>
  </si>
  <si>
    <t>dr Katarzyna Smoter</t>
  </si>
  <si>
    <t>dr Adam Paplicki</t>
  </si>
  <si>
    <t xml:space="preserve">Gotlib Joanna prof. dr hab. </t>
  </si>
  <si>
    <t xml:space="preserve">Prawo w praktyce położniczej (1) </t>
  </si>
  <si>
    <t xml:space="preserve">mgr Aleksandra Werczyńska </t>
  </si>
  <si>
    <t xml:space="preserve">dr Michał Budzik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</si>
</sst>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52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b/>
      <sz val="12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10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9" fillId="0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3" borderId="10" xfId="6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33" borderId="10" xfId="62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4" fontId="4" fillId="0" borderId="10" xfId="77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2" xfId="6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2 3" xfId="56"/>
    <cellStyle name="Normalny 2 3 2" xfId="57"/>
    <cellStyle name="Normalny 3" xfId="58"/>
    <cellStyle name="Normalny 4" xfId="59"/>
    <cellStyle name="Normalny 4 2" xfId="60"/>
    <cellStyle name="Normalny 5" xfId="61"/>
    <cellStyle name="Normalny_Arkusz1" xfId="62"/>
    <cellStyle name="Normalny_Arkusz1 2" xfId="63"/>
    <cellStyle name="Obliczenia" xfId="64"/>
    <cellStyle name="Followed Hyperlink" xfId="65"/>
    <cellStyle name="Procent 2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Walutowe 2" xfId="74"/>
    <cellStyle name="Currency" xfId="75"/>
    <cellStyle name="Currency [0]" xfId="76"/>
    <cellStyle name="Walutowy 2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90" zoomScaleNormal="90" zoomScaleSheetLayoutView="75" zoomScalePageLayoutView="0" workbookViewId="0" topLeftCell="A46">
      <selection activeCell="H62" sqref="H62"/>
    </sheetView>
  </sheetViews>
  <sheetFormatPr defaultColWidth="8.75390625" defaultRowHeight="12.75"/>
  <cols>
    <col min="1" max="1" width="62.375" style="3" customWidth="1"/>
    <col min="2" max="2" width="8.75390625" style="4" customWidth="1"/>
    <col min="3" max="7" width="8.75390625" style="10" customWidth="1"/>
    <col min="8" max="8" width="56.75390625" style="18" customWidth="1"/>
    <col min="9" max="9" width="10.625" style="5" customWidth="1"/>
    <col min="10" max="10" width="20.125" style="5" customWidth="1"/>
    <col min="11" max="11" width="13.375" style="5" customWidth="1"/>
    <col min="12" max="12" width="28.375" style="5" customWidth="1"/>
    <col min="13" max="14" width="11.75390625" style="5" customWidth="1"/>
    <col min="15" max="15" width="28.25390625" style="0" customWidth="1"/>
  </cols>
  <sheetData>
    <row r="1" spans="1:14" s="1" customFormat="1" ht="39" customHeight="1">
      <c r="A1" s="103" t="s">
        <v>105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6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1" customFormat="1" ht="20.25" customHeight="1">
      <c r="A3" s="28" t="s">
        <v>11</v>
      </c>
      <c r="B3" s="87" t="s">
        <v>3</v>
      </c>
      <c r="C3" s="87" t="s">
        <v>18</v>
      </c>
      <c r="D3" s="87"/>
      <c r="E3" s="87"/>
      <c r="F3" s="87"/>
      <c r="G3" s="87"/>
      <c r="H3" s="87" t="s">
        <v>9</v>
      </c>
      <c r="I3" s="87" t="s">
        <v>13</v>
      </c>
      <c r="J3" s="87" t="s">
        <v>45</v>
      </c>
      <c r="K3" s="87" t="s">
        <v>46</v>
      </c>
      <c r="L3" s="87" t="s">
        <v>47</v>
      </c>
      <c r="M3" s="87" t="s">
        <v>4</v>
      </c>
      <c r="N3" s="87" t="s">
        <v>12</v>
      </c>
    </row>
    <row r="4" spans="1:14" s="1" customFormat="1" ht="36" customHeight="1">
      <c r="A4" s="28" t="s">
        <v>8</v>
      </c>
      <c r="B4" s="87"/>
      <c r="C4" s="29" t="s">
        <v>0</v>
      </c>
      <c r="D4" s="29" t="s">
        <v>1</v>
      </c>
      <c r="E4" s="29" t="s">
        <v>2</v>
      </c>
      <c r="F4" s="28" t="s">
        <v>10</v>
      </c>
      <c r="G4" s="28" t="s">
        <v>32</v>
      </c>
      <c r="H4" s="87"/>
      <c r="I4" s="87"/>
      <c r="J4" s="87"/>
      <c r="K4" s="87"/>
      <c r="L4" s="87"/>
      <c r="M4" s="97"/>
      <c r="N4" s="87"/>
    </row>
    <row r="5" spans="1:14" s="1" customFormat="1" ht="29.25" customHeight="1">
      <c r="A5" s="111" t="s">
        <v>109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40">
        <v>165</v>
      </c>
      <c r="N5" s="40">
        <v>17</v>
      </c>
    </row>
    <row r="6" spans="1:14" s="1" customFormat="1" ht="30" customHeight="1">
      <c r="A6" s="74" t="s">
        <v>19</v>
      </c>
      <c r="B6" s="71">
        <f>SUM(C6:F6)</f>
        <v>25</v>
      </c>
      <c r="C6" s="34">
        <v>15</v>
      </c>
      <c r="D6" s="34">
        <v>10</v>
      </c>
      <c r="E6" s="34"/>
      <c r="F6" s="34"/>
      <c r="G6" s="33"/>
      <c r="H6" s="11" t="s">
        <v>44</v>
      </c>
      <c r="I6" s="31" t="s">
        <v>26</v>
      </c>
      <c r="J6" s="24" t="s">
        <v>48</v>
      </c>
      <c r="K6" s="25" t="s">
        <v>55</v>
      </c>
      <c r="L6" s="21" t="s">
        <v>68</v>
      </c>
      <c r="M6" s="8" t="s">
        <v>6</v>
      </c>
      <c r="N6" s="35">
        <v>4</v>
      </c>
    </row>
    <row r="7" spans="1:14" s="1" customFormat="1" ht="30" customHeight="1">
      <c r="A7" s="74" t="s">
        <v>87</v>
      </c>
      <c r="B7" s="71">
        <f>SUM(C7:F7)</f>
        <v>40</v>
      </c>
      <c r="C7" s="34">
        <v>15</v>
      </c>
      <c r="D7" s="34">
        <v>15</v>
      </c>
      <c r="E7" s="34"/>
      <c r="F7" s="34">
        <v>10</v>
      </c>
      <c r="G7" s="33"/>
      <c r="H7" s="73" t="s">
        <v>142</v>
      </c>
      <c r="I7" s="31" t="s">
        <v>15</v>
      </c>
      <c r="J7" s="24" t="s">
        <v>56</v>
      </c>
      <c r="K7" s="25" t="s">
        <v>57</v>
      </c>
      <c r="L7" s="21" t="s">
        <v>69</v>
      </c>
      <c r="M7" s="8" t="s">
        <v>7</v>
      </c>
      <c r="N7" s="35">
        <v>6</v>
      </c>
    </row>
    <row r="8" spans="1:14" s="1" customFormat="1" ht="30" customHeight="1">
      <c r="A8" s="74" t="s">
        <v>82</v>
      </c>
      <c r="B8" s="71">
        <f>SUM(C8:F8)</f>
        <v>30</v>
      </c>
      <c r="C8" s="34"/>
      <c r="D8" s="34"/>
      <c r="E8" s="34">
        <v>30</v>
      </c>
      <c r="F8" s="34"/>
      <c r="G8" s="33"/>
      <c r="H8" s="11" t="s">
        <v>35</v>
      </c>
      <c r="I8" s="31" t="s">
        <v>43</v>
      </c>
      <c r="J8" s="23" t="s">
        <v>52</v>
      </c>
      <c r="K8" s="22" t="s">
        <v>53</v>
      </c>
      <c r="L8" s="107" t="s">
        <v>54</v>
      </c>
      <c r="M8" s="8" t="s">
        <v>7</v>
      </c>
      <c r="N8" s="35">
        <v>2</v>
      </c>
    </row>
    <row r="9" spans="1:14" s="1" customFormat="1" ht="30" customHeight="1">
      <c r="A9" s="74" t="s">
        <v>88</v>
      </c>
      <c r="B9" s="71">
        <v>30</v>
      </c>
      <c r="C9" s="34"/>
      <c r="D9" s="34"/>
      <c r="E9" s="34">
        <v>30</v>
      </c>
      <c r="F9" s="34"/>
      <c r="G9" s="33"/>
      <c r="H9" s="11" t="s">
        <v>35</v>
      </c>
      <c r="I9" s="31" t="s">
        <v>43</v>
      </c>
      <c r="J9" s="23" t="s">
        <v>52</v>
      </c>
      <c r="K9" s="22" t="s">
        <v>53</v>
      </c>
      <c r="L9" s="108"/>
      <c r="M9" s="8" t="s">
        <v>7</v>
      </c>
      <c r="N9" s="35">
        <v>2</v>
      </c>
    </row>
    <row r="10" spans="1:16" s="1" customFormat="1" ht="30" customHeight="1">
      <c r="A10" s="74" t="s">
        <v>31</v>
      </c>
      <c r="B10" s="82">
        <v>36</v>
      </c>
      <c r="C10" s="34">
        <v>10</v>
      </c>
      <c r="D10" s="34">
        <v>5</v>
      </c>
      <c r="E10" s="34"/>
      <c r="F10" s="34"/>
      <c r="G10" s="33"/>
      <c r="H10" s="11" t="s">
        <v>122</v>
      </c>
      <c r="I10" s="50" t="s">
        <v>123</v>
      </c>
      <c r="J10" s="23" t="s">
        <v>58</v>
      </c>
      <c r="K10" s="22" t="s">
        <v>59</v>
      </c>
      <c r="L10" s="109" t="s">
        <v>143</v>
      </c>
      <c r="M10" s="86" t="s">
        <v>7</v>
      </c>
      <c r="N10" s="82">
        <v>2</v>
      </c>
      <c r="O10" s="39"/>
      <c r="P10" s="39"/>
    </row>
    <row r="11" spans="1:15" s="1" customFormat="1" ht="30" customHeight="1">
      <c r="A11" s="74" t="s">
        <v>31</v>
      </c>
      <c r="B11" s="82"/>
      <c r="C11" s="34">
        <v>6</v>
      </c>
      <c r="D11" s="34">
        <v>15</v>
      </c>
      <c r="E11" s="34"/>
      <c r="F11" s="34"/>
      <c r="G11" s="33"/>
      <c r="H11" s="48" t="s">
        <v>124</v>
      </c>
      <c r="I11" s="50" t="s">
        <v>108</v>
      </c>
      <c r="J11" s="51" t="s">
        <v>48</v>
      </c>
      <c r="K11" s="52" t="s">
        <v>125</v>
      </c>
      <c r="L11" s="110"/>
      <c r="M11" s="86"/>
      <c r="N11" s="82"/>
      <c r="O11" s="42"/>
    </row>
    <row r="12" spans="1:14" s="1" customFormat="1" ht="30" customHeight="1">
      <c r="A12" s="95" t="s">
        <v>20</v>
      </c>
      <c r="B12" s="82">
        <f>SUM(C12:F13)</f>
        <v>4</v>
      </c>
      <c r="C12" s="34">
        <v>2</v>
      </c>
      <c r="D12" s="34"/>
      <c r="E12" s="34"/>
      <c r="F12" s="34"/>
      <c r="G12" s="33"/>
      <c r="H12" s="11" t="s">
        <v>33</v>
      </c>
      <c r="I12" s="49" t="s">
        <v>25</v>
      </c>
      <c r="J12" s="20" t="s">
        <v>49</v>
      </c>
      <c r="K12" s="19" t="s">
        <v>50</v>
      </c>
      <c r="L12" s="105" t="s">
        <v>71</v>
      </c>
      <c r="M12" s="86" t="s">
        <v>7</v>
      </c>
      <c r="N12" s="82">
        <v>1</v>
      </c>
    </row>
    <row r="13" spans="1:14" s="1" customFormat="1" ht="30" customHeight="1">
      <c r="A13" s="104"/>
      <c r="B13" s="114"/>
      <c r="C13" s="34">
        <v>2</v>
      </c>
      <c r="D13" s="34"/>
      <c r="E13" s="34"/>
      <c r="F13" s="34"/>
      <c r="G13" s="33"/>
      <c r="H13" s="11" t="s">
        <v>34</v>
      </c>
      <c r="I13" s="31" t="s">
        <v>14</v>
      </c>
      <c r="J13" s="20" t="s">
        <v>49</v>
      </c>
      <c r="K13" s="19" t="s">
        <v>51</v>
      </c>
      <c r="L13" s="105"/>
      <c r="M13" s="112"/>
      <c r="N13" s="113"/>
    </row>
    <row r="14" spans="1:14" s="1" customFormat="1" ht="27" customHeight="1">
      <c r="A14" s="111" t="s">
        <v>110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40">
        <v>280</v>
      </c>
      <c r="N14" s="40">
        <v>28</v>
      </c>
    </row>
    <row r="15" spans="1:14" s="1" customFormat="1" ht="30" customHeight="1">
      <c r="A15" s="72" t="s">
        <v>28</v>
      </c>
      <c r="B15" s="71">
        <f>SUM(C15:F15)</f>
        <v>36</v>
      </c>
      <c r="C15" s="34">
        <v>20</v>
      </c>
      <c r="D15" s="34"/>
      <c r="E15" s="34"/>
      <c r="F15" s="34">
        <v>16</v>
      </c>
      <c r="G15" s="34"/>
      <c r="H15" s="11" t="s">
        <v>36</v>
      </c>
      <c r="I15" s="69" t="s">
        <v>22</v>
      </c>
      <c r="J15" s="23" t="s">
        <v>60</v>
      </c>
      <c r="K15" s="25" t="s">
        <v>61</v>
      </c>
      <c r="L15" s="21" t="s">
        <v>72</v>
      </c>
      <c r="M15" s="8" t="s">
        <v>7</v>
      </c>
      <c r="N15" s="35">
        <v>5</v>
      </c>
    </row>
    <row r="16" spans="1:14" s="1" customFormat="1" ht="30" customHeight="1">
      <c r="A16" s="72" t="s">
        <v>117</v>
      </c>
      <c r="B16" s="71">
        <v>14</v>
      </c>
      <c r="C16" s="34">
        <v>10</v>
      </c>
      <c r="D16" s="34">
        <v>4</v>
      </c>
      <c r="E16" s="34"/>
      <c r="F16" s="34"/>
      <c r="G16" s="34"/>
      <c r="H16" s="11" t="s">
        <v>36</v>
      </c>
      <c r="I16" s="65" t="s">
        <v>22</v>
      </c>
      <c r="J16" s="23" t="s">
        <v>60</v>
      </c>
      <c r="K16" s="25" t="s">
        <v>61</v>
      </c>
      <c r="L16" s="66" t="s">
        <v>144</v>
      </c>
      <c r="M16" s="8" t="s">
        <v>7</v>
      </c>
      <c r="N16" s="35">
        <v>2</v>
      </c>
    </row>
    <row r="17" spans="1:15" s="1" customFormat="1" ht="30" customHeight="1">
      <c r="A17" s="72" t="s">
        <v>99</v>
      </c>
      <c r="B17" s="71">
        <f>SUM(C17:F17)</f>
        <v>20</v>
      </c>
      <c r="C17" s="34">
        <v>10</v>
      </c>
      <c r="D17" s="34">
        <v>10</v>
      </c>
      <c r="E17" s="34"/>
      <c r="F17" s="34"/>
      <c r="G17" s="34"/>
      <c r="H17" s="73" t="s">
        <v>142</v>
      </c>
      <c r="I17" s="65" t="s">
        <v>15</v>
      </c>
      <c r="J17" s="24" t="s">
        <v>56</v>
      </c>
      <c r="K17" s="25" t="s">
        <v>57</v>
      </c>
      <c r="L17" s="66" t="s">
        <v>73</v>
      </c>
      <c r="M17" s="8" t="s">
        <v>7</v>
      </c>
      <c r="N17" s="35">
        <v>4</v>
      </c>
      <c r="O17" s="32"/>
    </row>
    <row r="18" spans="1:15" s="1" customFormat="1" ht="30" customHeight="1">
      <c r="A18" s="95" t="s">
        <v>89</v>
      </c>
      <c r="B18" s="82">
        <f>SUM(C18:F19)</f>
        <v>60</v>
      </c>
      <c r="C18" s="34">
        <v>25</v>
      </c>
      <c r="D18" s="34">
        <v>10</v>
      </c>
      <c r="E18" s="34"/>
      <c r="F18" s="43"/>
      <c r="G18" s="34"/>
      <c r="H18" s="11" t="s">
        <v>36</v>
      </c>
      <c r="I18" s="65" t="s">
        <v>22</v>
      </c>
      <c r="J18" s="23" t="s">
        <v>60</v>
      </c>
      <c r="K18" s="25" t="s">
        <v>61</v>
      </c>
      <c r="L18" s="88" t="s">
        <v>145</v>
      </c>
      <c r="M18" s="86" t="s">
        <v>6</v>
      </c>
      <c r="N18" s="82">
        <v>6</v>
      </c>
      <c r="O18" s="38"/>
    </row>
    <row r="19" spans="1:14" s="1" customFormat="1" ht="30" customHeight="1">
      <c r="A19" s="95"/>
      <c r="B19" s="82"/>
      <c r="C19" s="71">
        <v>15</v>
      </c>
      <c r="D19" s="34">
        <v>10</v>
      </c>
      <c r="E19" s="44"/>
      <c r="F19" s="43"/>
      <c r="G19" s="35"/>
      <c r="H19" s="11" t="s">
        <v>37</v>
      </c>
      <c r="I19" s="65" t="s">
        <v>23</v>
      </c>
      <c r="J19" s="24" t="s">
        <v>62</v>
      </c>
      <c r="K19" s="25" t="s">
        <v>63</v>
      </c>
      <c r="L19" s="88"/>
      <c r="M19" s="86"/>
      <c r="N19" s="82"/>
    </row>
    <row r="20" spans="1:14" s="1" customFormat="1" ht="30" customHeight="1">
      <c r="A20" s="95" t="s">
        <v>90</v>
      </c>
      <c r="B20" s="82">
        <v>80</v>
      </c>
      <c r="C20" s="71"/>
      <c r="D20" s="34"/>
      <c r="E20" s="44"/>
      <c r="F20" s="34">
        <v>40</v>
      </c>
      <c r="G20" s="35"/>
      <c r="H20" s="11" t="s">
        <v>36</v>
      </c>
      <c r="I20" s="65" t="s">
        <v>22</v>
      </c>
      <c r="J20" s="23" t="s">
        <v>60</v>
      </c>
      <c r="K20" s="25" t="s">
        <v>61</v>
      </c>
      <c r="L20" s="88" t="s">
        <v>145</v>
      </c>
      <c r="M20" s="86" t="s">
        <v>6</v>
      </c>
      <c r="N20" s="82">
        <v>8</v>
      </c>
    </row>
    <row r="21" spans="1:14" s="1" customFormat="1" ht="30" customHeight="1">
      <c r="A21" s="95"/>
      <c r="B21" s="82"/>
      <c r="C21" s="71"/>
      <c r="D21" s="34"/>
      <c r="E21" s="44"/>
      <c r="F21" s="35">
        <v>40</v>
      </c>
      <c r="G21" s="35"/>
      <c r="H21" s="11" t="s">
        <v>37</v>
      </c>
      <c r="I21" s="65" t="s">
        <v>23</v>
      </c>
      <c r="J21" s="24" t="s">
        <v>62</v>
      </c>
      <c r="K21" s="25" t="s">
        <v>63</v>
      </c>
      <c r="L21" s="88"/>
      <c r="M21" s="86"/>
      <c r="N21" s="82"/>
    </row>
    <row r="22" spans="1:14" s="1" customFormat="1" ht="30" customHeight="1">
      <c r="A22" s="72" t="s">
        <v>93</v>
      </c>
      <c r="B22" s="71">
        <f>SUM(C22:F22)</f>
        <v>35</v>
      </c>
      <c r="C22" s="34">
        <v>20</v>
      </c>
      <c r="D22" s="34">
        <v>15</v>
      </c>
      <c r="E22" s="34"/>
      <c r="F22" s="34"/>
      <c r="G22" s="34"/>
      <c r="H22" s="11" t="s">
        <v>36</v>
      </c>
      <c r="I22" s="65" t="s">
        <v>22</v>
      </c>
      <c r="J22" s="23" t="s">
        <v>60</v>
      </c>
      <c r="K22" s="25" t="s">
        <v>61</v>
      </c>
      <c r="L22" s="99" t="s">
        <v>72</v>
      </c>
      <c r="M22" s="86" t="s">
        <v>6</v>
      </c>
      <c r="N22" s="35">
        <v>1</v>
      </c>
    </row>
    <row r="23" spans="1:14" s="1" customFormat="1" ht="30" customHeight="1">
      <c r="A23" s="72" t="s">
        <v>94</v>
      </c>
      <c r="B23" s="71">
        <v>35</v>
      </c>
      <c r="C23" s="34">
        <v>20</v>
      </c>
      <c r="D23" s="34">
        <v>15</v>
      </c>
      <c r="E23" s="34"/>
      <c r="F23" s="34"/>
      <c r="G23" s="34"/>
      <c r="H23" s="11" t="s">
        <v>36</v>
      </c>
      <c r="I23" s="65" t="s">
        <v>22</v>
      </c>
      <c r="J23" s="23" t="s">
        <v>60</v>
      </c>
      <c r="K23" s="25" t="s">
        <v>61</v>
      </c>
      <c r="L23" s="100"/>
      <c r="M23" s="86"/>
      <c r="N23" s="35">
        <v>2</v>
      </c>
    </row>
    <row r="24" spans="1:14" s="2" customFormat="1" ht="27" customHeight="1">
      <c r="A24" s="111" t="s">
        <v>111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40">
        <v>95</v>
      </c>
      <c r="N24" s="40">
        <v>9</v>
      </c>
    </row>
    <row r="25" spans="1:14" s="2" customFormat="1" ht="30" customHeight="1">
      <c r="A25" s="74" t="s">
        <v>101</v>
      </c>
      <c r="B25" s="71">
        <f>SUM(C25:F25)</f>
        <v>40</v>
      </c>
      <c r="C25" s="34">
        <v>20</v>
      </c>
      <c r="D25" s="34">
        <v>20</v>
      </c>
      <c r="E25" s="33"/>
      <c r="F25" s="33"/>
      <c r="G25" s="33"/>
      <c r="H25" s="17" t="s">
        <v>42</v>
      </c>
      <c r="I25" s="31" t="s">
        <v>121</v>
      </c>
      <c r="J25" s="76" t="s">
        <v>48</v>
      </c>
      <c r="K25" s="75" t="s">
        <v>65</v>
      </c>
      <c r="L25" s="79" t="s">
        <v>146</v>
      </c>
      <c r="M25" s="8" t="s">
        <v>7</v>
      </c>
      <c r="N25" s="35">
        <v>5</v>
      </c>
    </row>
    <row r="26" spans="1:14" s="2" customFormat="1" ht="30" customHeight="1">
      <c r="A26" s="72" t="s">
        <v>100</v>
      </c>
      <c r="B26" s="71">
        <f>SUM(C26:F26)</f>
        <v>25</v>
      </c>
      <c r="C26" s="34">
        <v>15</v>
      </c>
      <c r="D26" s="33">
        <v>10</v>
      </c>
      <c r="E26" s="33"/>
      <c r="F26" s="33"/>
      <c r="G26" s="33"/>
      <c r="H26" s="17" t="s">
        <v>42</v>
      </c>
      <c r="I26" s="31" t="s">
        <v>121</v>
      </c>
      <c r="J26" s="78" t="s">
        <v>48</v>
      </c>
      <c r="K26" s="77" t="s">
        <v>65</v>
      </c>
      <c r="L26" s="79" t="s">
        <v>146</v>
      </c>
      <c r="M26" s="8" t="s">
        <v>7</v>
      </c>
      <c r="N26" s="35">
        <v>2</v>
      </c>
    </row>
    <row r="27" spans="1:17" s="2" customFormat="1" ht="30" customHeight="1">
      <c r="A27" s="72" t="s">
        <v>29</v>
      </c>
      <c r="B27" s="71">
        <f>SUM(C27:F27)</f>
        <v>30</v>
      </c>
      <c r="C27" s="34">
        <v>6</v>
      </c>
      <c r="D27" s="33">
        <v>14</v>
      </c>
      <c r="E27" s="33">
        <v>10</v>
      </c>
      <c r="F27" s="33"/>
      <c r="G27" s="33"/>
      <c r="H27" s="11" t="s">
        <v>113</v>
      </c>
      <c r="I27" s="31" t="s">
        <v>30</v>
      </c>
      <c r="J27" s="24" t="s">
        <v>66</v>
      </c>
      <c r="K27" s="25" t="s">
        <v>67</v>
      </c>
      <c r="L27" s="21" t="s">
        <v>76</v>
      </c>
      <c r="M27" s="8" t="s">
        <v>7</v>
      </c>
      <c r="N27" s="35">
        <v>2</v>
      </c>
      <c r="O27" s="81"/>
      <c r="P27" s="81"/>
      <c r="Q27" s="81"/>
    </row>
    <row r="28" spans="1:14" s="2" customFormat="1" ht="27" customHeight="1">
      <c r="A28" s="80" t="s">
        <v>112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0">
        <v>140</v>
      </c>
      <c r="N28" s="40">
        <v>7</v>
      </c>
    </row>
    <row r="29" spans="1:14" s="2" customFormat="1" ht="30" customHeight="1">
      <c r="A29" s="72" t="s">
        <v>97</v>
      </c>
      <c r="B29" s="35">
        <f>SUM(G29)</f>
        <v>20</v>
      </c>
      <c r="C29" s="33"/>
      <c r="D29" s="33"/>
      <c r="E29" s="33"/>
      <c r="F29" s="33"/>
      <c r="G29" s="33">
        <v>20</v>
      </c>
      <c r="H29" s="11"/>
      <c r="I29" s="7"/>
      <c r="J29" s="7"/>
      <c r="K29" s="7"/>
      <c r="L29" s="7"/>
      <c r="M29" s="8" t="s">
        <v>7</v>
      </c>
      <c r="N29" s="35">
        <v>1</v>
      </c>
    </row>
    <row r="30" spans="1:14" s="2" customFormat="1" ht="33" customHeight="1">
      <c r="A30" s="72" t="s">
        <v>98</v>
      </c>
      <c r="B30" s="35">
        <f>SUM(G30)</f>
        <v>60</v>
      </c>
      <c r="C30" s="33"/>
      <c r="D30" s="33"/>
      <c r="E30" s="33"/>
      <c r="F30" s="33"/>
      <c r="G30" s="33">
        <v>60</v>
      </c>
      <c r="H30" s="11"/>
      <c r="I30" s="7"/>
      <c r="J30" s="7"/>
      <c r="K30" s="7"/>
      <c r="L30" s="7"/>
      <c r="M30" s="8" t="s">
        <v>7</v>
      </c>
      <c r="N30" s="35">
        <v>3</v>
      </c>
    </row>
    <row r="31" spans="1:14" s="2" customFormat="1" ht="30" customHeight="1">
      <c r="A31" s="72" t="s">
        <v>41</v>
      </c>
      <c r="B31" s="35">
        <f>SUM(G31)</f>
        <v>60</v>
      </c>
      <c r="C31" s="33"/>
      <c r="D31" s="33"/>
      <c r="E31" s="33"/>
      <c r="F31" s="33"/>
      <c r="G31" s="33">
        <v>60</v>
      </c>
      <c r="H31" s="11"/>
      <c r="I31" s="7"/>
      <c r="J31" s="7"/>
      <c r="K31" s="7"/>
      <c r="L31" s="7"/>
      <c r="M31" s="8" t="s">
        <v>7</v>
      </c>
      <c r="N31" s="35">
        <v>3</v>
      </c>
    </row>
    <row r="32" spans="1:14" ht="27" customHeight="1">
      <c r="A32" s="9" t="s">
        <v>5</v>
      </c>
      <c r="B32" s="40">
        <f>SUM(B31,B30,B29,B27,B26,B25,B23,B22,B20,B18,B17,B16,B15,B12,B10,B9,B8,B7,B6)</f>
        <v>680</v>
      </c>
      <c r="C32" s="40">
        <f>SUM(C27,C26,C25,C23,C22,C19,C18,C17,C16,C15,C13,C12,C11,C10,C7,C6)</f>
        <v>211</v>
      </c>
      <c r="D32" s="40">
        <f>SUM(D27,D26,D25,D23,D22,D19,D18,D17,D16,D11,D10,D7,D6)</f>
        <v>153</v>
      </c>
      <c r="E32" s="40">
        <f>SUM(E27,E9,E8)</f>
        <v>70</v>
      </c>
      <c r="F32" s="40">
        <f>SUM(F21,F20,F15,F7)</f>
        <v>106</v>
      </c>
      <c r="G32" s="45">
        <v>140</v>
      </c>
      <c r="H32" s="36"/>
      <c r="I32" s="37"/>
      <c r="J32" s="37"/>
      <c r="K32" s="37"/>
      <c r="L32" s="37"/>
      <c r="M32" s="40" t="s">
        <v>38</v>
      </c>
      <c r="N32" s="40">
        <v>61</v>
      </c>
    </row>
    <row r="33" spans="1:14" s="1" customFormat="1" ht="18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41.25" customHeight="1">
      <c r="A34" s="103" t="s">
        <v>106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s="1" customFormat="1" ht="36" customHeight="1">
      <c r="A35" s="28" t="s">
        <v>11</v>
      </c>
      <c r="B35" s="87" t="s">
        <v>3</v>
      </c>
      <c r="C35" s="87" t="s">
        <v>18</v>
      </c>
      <c r="D35" s="87"/>
      <c r="E35" s="87"/>
      <c r="F35" s="87"/>
      <c r="G35" s="87"/>
      <c r="H35" s="87" t="s">
        <v>9</v>
      </c>
      <c r="I35" s="87" t="s">
        <v>13</v>
      </c>
      <c r="J35" s="87" t="s">
        <v>45</v>
      </c>
      <c r="K35" s="87" t="s">
        <v>46</v>
      </c>
      <c r="L35" s="87" t="s">
        <v>47</v>
      </c>
      <c r="M35" s="87" t="s">
        <v>4</v>
      </c>
      <c r="N35" s="87" t="s">
        <v>12</v>
      </c>
    </row>
    <row r="36" spans="1:14" s="1" customFormat="1" ht="36" customHeight="1">
      <c r="A36" s="28" t="s">
        <v>8</v>
      </c>
      <c r="B36" s="87"/>
      <c r="C36" s="29" t="s">
        <v>0</v>
      </c>
      <c r="D36" s="29" t="s">
        <v>1</v>
      </c>
      <c r="E36" s="29" t="s">
        <v>2</v>
      </c>
      <c r="F36" s="28" t="s">
        <v>10</v>
      </c>
      <c r="G36" s="28" t="s">
        <v>32</v>
      </c>
      <c r="H36" s="87"/>
      <c r="I36" s="87"/>
      <c r="J36" s="87"/>
      <c r="K36" s="87"/>
      <c r="L36" s="87"/>
      <c r="M36" s="97"/>
      <c r="N36" s="87"/>
    </row>
    <row r="37" spans="1:14" ht="27" customHeight="1">
      <c r="A37" s="80" t="s">
        <v>109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41">
        <v>105</v>
      </c>
      <c r="N37" s="41">
        <v>9</v>
      </c>
    </row>
    <row r="38" spans="1:14" s="1" customFormat="1" ht="30" customHeight="1">
      <c r="A38" s="26" t="s">
        <v>147</v>
      </c>
      <c r="B38" s="35">
        <f>SUM(C38:F38)</f>
        <v>50</v>
      </c>
      <c r="C38" s="33">
        <v>20</v>
      </c>
      <c r="D38" s="33">
        <v>30</v>
      </c>
      <c r="E38" s="33"/>
      <c r="F38" s="33"/>
      <c r="G38" s="33"/>
      <c r="H38" s="11" t="s">
        <v>44</v>
      </c>
      <c r="I38" s="50" t="s">
        <v>26</v>
      </c>
      <c r="J38" s="24" t="s">
        <v>48</v>
      </c>
      <c r="K38" s="25" t="s">
        <v>55</v>
      </c>
      <c r="L38" s="21" t="s">
        <v>78</v>
      </c>
      <c r="M38" s="15" t="s">
        <v>7</v>
      </c>
      <c r="N38" s="35">
        <v>3</v>
      </c>
    </row>
    <row r="39" spans="1:14" s="1" customFormat="1" ht="30" customHeight="1">
      <c r="A39" s="27" t="s">
        <v>82</v>
      </c>
      <c r="B39" s="35">
        <f>SUM(C39:F39)</f>
        <v>30</v>
      </c>
      <c r="C39" s="33"/>
      <c r="D39" s="33"/>
      <c r="E39" s="33">
        <v>30</v>
      </c>
      <c r="F39" s="33"/>
      <c r="G39" s="33"/>
      <c r="H39" s="11" t="s">
        <v>35</v>
      </c>
      <c r="I39" s="50" t="s">
        <v>43</v>
      </c>
      <c r="J39" s="23" t="s">
        <v>52</v>
      </c>
      <c r="K39" s="22" t="s">
        <v>53</v>
      </c>
      <c r="L39" s="21" t="s">
        <v>79</v>
      </c>
      <c r="M39" s="8" t="s">
        <v>6</v>
      </c>
      <c r="N39" s="35">
        <v>4</v>
      </c>
    </row>
    <row r="40" spans="1:14" s="1" customFormat="1" ht="30" customHeight="1">
      <c r="A40" s="30" t="s">
        <v>27</v>
      </c>
      <c r="B40" s="35">
        <f>SUM(C40:F40)</f>
        <v>25</v>
      </c>
      <c r="C40" s="34">
        <v>15</v>
      </c>
      <c r="D40" s="34">
        <v>10</v>
      </c>
      <c r="E40" s="33"/>
      <c r="F40" s="33"/>
      <c r="G40" s="33"/>
      <c r="H40" s="73" t="s">
        <v>142</v>
      </c>
      <c r="I40" s="50" t="s">
        <v>15</v>
      </c>
      <c r="J40" s="24" t="s">
        <v>56</v>
      </c>
      <c r="K40" s="25" t="s">
        <v>57</v>
      </c>
      <c r="L40" s="21" t="s">
        <v>70</v>
      </c>
      <c r="M40" s="8" t="s">
        <v>7</v>
      </c>
      <c r="N40" s="35">
        <v>2</v>
      </c>
    </row>
    <row r="41" spans="1:15" s="1" customFormat="1" ht="27" customHeight="1">
      <c r="A41" s="80" t="s">
        <v>110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41">
        <v>230</v>
      </c>
      <c r="N41" s="41">
        <v>12</v>
      </c>
      <c r="O41" s="67"/>
    </row>
    <row r="42" spans="1:15" s="1" customFormat="1" ht="30" customHeight="1">
      <c r="A42" s="27" t="s">
        <v>91</v>
      </c>
      <c r="B42" s="35">
        <f>SUM(C42:F42)</f>
        <v>40</v>
      </c>
      <c r="C42" s="34">
        <v>30</v>
      </c>
      <c r="D42" s="34">
        <v>10</v>
      </c>
      <c r="E42" s="34"/>
      <c r="F42" s="34"/>
      <c r="G42" s="34"/>
      <c r="H42" s="11" t="s">
        <v>40</v>
      </c>
      <c r="I42" s="65" t="s">
        <v>22</v>
      </c>
      <c r="J42" s="23" t="s">
        <v>60</v>
      </c>
      <c r="K42" s="25" t="s">
        <v>61</v>
      </c>
      <c r="L42" s="66" t="s">
        <v>75</v>
      </c>
      <c r="M42" s="8" t="s">
        <v>6</v>
      </c>
      <c r="N42" s="35">
        <v>2</v>
      </c>
      <c r="O42" s="67"/>
    </row>
    <row r="43" spans="1:15" s="1" customFormat="1" ht="30" customHeight="1">
      <c r="A43" s="83" t="s">
        <v>119</v>
      </c>
      <c r="B43" s="82">
        <v>50</v>
      </c>
      <c r="C43" s="34">
        <v>6</v>
      </c>
      <c r="D43" s="34"/>
      <c r="E43" s="34">
        <v>6</v>
      </c>
      <c r="F43" s="34"/>
      <c r="G43" s="34"/>
      <c r="H43" s="73" t="s">
        <v>142</v>
      </c>
      <c r="I43" s="65" t="s">
        <v>15</v>
      </c>
      <c r="J43" s="24" t="s">
        <v>56</v>
      </c>
      <c r="K43" s="25" t="s">
        <v>57</v>
      </c>
      <c r="L43" s="101" t="s">
        <v>148</v>
      </c>
      <c r="M43" s="8"/>
      <c r="N43" s="82">
        <v>2</v>
      </c>
      <c r="O43" s="67"/>
    </row>
    <row r="44" spans="1:15" s="1" customFormat="1" ht="30" customHeight="1">
      <c r="A44" s="83"/>
      <c r="B44" s="82"/>
      <c r="C44" s="34">
        <v>18</v>
      </c>
      <c r="D44" s="34">
        <v>10</v>
      </c>
      <c r="E44" s="34">
        <v>10</v>
      </c>
      <c r="F44" s="34"/>
      <c r="G44" s="34"/>
      <c r="H44" s="61" t="s">
        <v>126</v>
      </c>
      <c r="I44" s="63" t="s">
        <v>118</v>
      </c>
      <c r="J44" s="62" t="s">
        <v>56</v>
      </c>
      <c r="K44" s="63" t="s">
        <v>127</v>
      </c>
      <c r="L44" s="102"/>
      <c r="M44" s="8"/>
      <c r="N44" s="82"/>
      <c r="O44" s="67"/>
    </row>
    <row r="45" spans="1:15" ht="30" customHeight="1">
      <c r="A45" s="27" t="s">
        <v>21</v>
      </c>
      <c r="B45" s="35">
        <f>SUM(C45:F45)</f>
        <v>40</v>
      </c>
      <c r="C45" s="34">
        <v>20</v>
      </c>
      <c r="D45" s="34"/>
      <c r="E45" s="34">
        <v>20</v>
      </c>
      <c r="F45" s="34"/>
      <c r="G45" s="34"/>
      <c r="H45" s="11" t="s">
        <v>81</v>
      </c>
      <c r="I45" s="65" t="s">
        <v>16</v>
      </c>
      <c r="J45" s="24" t="s">
        <v>56</v>
      </c>
      <c r="K45" s="25" t="s">
        <v>64</v>
      </c>
      <c r="L45" s="66" t="s">
        <v>74</v>
      </c>
      <c r="M45" s="15" t="s">
        <v>7</v>
      </c>
      <c r="N45" s="35">
        <v>2</v>
      </c>
      <c r="O45" s="67"/>
    </row>
    <row r="46" spans="1:15" s="1" customFormat="1" ht="30" customHeight="1">
      <c r="A46" s="26" t="s">
        <v>95</v>
      </c>
      <c r="B46" s="35">
        <f>SUM(C46:F46)</f>
        <v>25</v>
      </c>
      <c r="C46" s="34">
        <v>25</v>
      </c>
      <c r="D46" s="34"/>
      <c r="E46" s="33"/>
      <c r="F46" s="35"/>
      <c r="G46" s="33"/>
      <c r="H46" s="12" t="s">
        <v>39</v>
      </c>
      <c r="I46" s="65" t="s">
        <v>17</v>
      </c>
      <c r="J46" s="24" t="s">
        <v>48</v>
      </c>
      <c r="K46" s="25" t="s">
        <v>77</v>
      </c>
      <c r="L46" s="89" t="s">
        <v>149</v>
      </c>
      <c r="M46" s="96" t="s">
        <v>24</v>
      </c>
      <c r="N46" s="35">
        <v>2</v>
      </c>
      <c r="O46" s="67"/>
    </row>
    <row r="47" spans="1:15" s="1" customFormat="1" ht="30" customHeight="1">
      <c r="A47" s="26" t="s">
        <v>96</v>
      </c>
      <c r="B47" s="35">
        <f>SUM(C47:F47)</f>
        <v>20</v>
      </c>
      <c r="C47" s="34"/>
      <c r="D47" s="34">
        <v>20</v>
      </c>
      <c r="E47" s="33"/>
      <c r="F47" s="35"/>
      <c r="G47" s="33"/>
      <c r="H47" s="12" t="s">
        <v>39</v>
      </c>
      <c r="I47" s="65" t="s">
        <v>17</v>
      </c>
      <c r="J47" s="24" t="s">
        <v>48</v>
      </c>
      <c r="K47" s="25" t="s">
        <v>77</v>
      </c>
      <c r="L47" s="90"/>
      <c r="M47" s="96"/>
      <c r="N47" s="35">
        <v>1</v>
      </c>
      <c r="O47" s="67"/>
    </row>
    <row r="48" spans="1:15" ht="30" customHeight="1">
      <c r="A48" s="84" t="s">
        <v>83</v>
      </c>
      <c r="B48" s="91">
        <v>55</v>
      </c>
      <c r="C48" s="34">
        <v>20</v>
      </c>
      <c r="D48" s="34">
        <v>25</v>
      </c>
      <c r="E48" s="34"/>
      <c r="F48" s="34"/>
      <c r="G48" s="34"/>
      <c r="H48" s="11" t="s">
        <v>135</v>
      </c>
      <c r="I48" s="53" t="s">
        <v>136</v>
      </c>
      <c r="J48" s="24" t="s">
        <v>137</v>
      </c>
      <c r="K48" s="25" t="s">
        <v>138</v>
      </c>
      <c r="L48" s="99" t="s">
        <v>139</v>
      </c>
      <c r="M48" s="93" t="s">
        <v>6</v>
      </c>
      <c r="N48" s="91">
        <v>3</v>
      </c>
      <c r="O48" s="67"/>
    </row>
    <row r="49" spans="1:15" ht="30" customHeight="1">
      <c r="A49" s="85"/>
      <c r="B49" s="92"/>
      <c r="C49" s="34"/>
      <c r="D49" s="34"/>
      <c r="E49" s="33">
        <v>10</v>
      </c>
      <c r="F49" s="64"/>
      <c r="G49" s="33"/>
      <c r="H49" s="11" t="s">
        <v>36</v>
      </c>
      <c r="I49" s="53" t="s">
        <v>22</v>
      </c>
      <c r="J49" s="23" t="s">
        <v>60</v>
      </c>
      <c r="K49" s="25" t="s">
        <v>61</v>
      </c>
      <c r="L49" s="100"/>
      <c r="M49" s="94"/>
      <c r="N49" s="92"/>
      <c r="O49" s="67"/>
    </row>
    <row r="50" spans="1:15" ht="27" customHeight="1">
      <c r="A50" s="80" t="s">
        <v>111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41">
        <v>75</v>
      </c>
      <c r="N50" s="41">
        <v>26</v>
      </c>
      <c r="O50" s="67"/>
    </row>
    <row r="51" spans="1:15" ht="30" customHeight="1">
      <c r="A51" s="27" t="s">
        <v>103</v>
      </c>
      <c r="B51" s="35">
        <f>SUM(C51:F51)</f>
        <v>40</v>
      </c>
      <c r="C51" s="33">
        <v>20</v>
      </c>
      <c r="D51" s="33">
        <v>20</v>
      </c>
      <c r="E51" s="33"/>
      <c r="F51" s="33"/>
      <c r="G51" s="33"/>
      <c r="H51" s="73" t="s">
        <v>142</v>
      </c>
      <c r="I51" s="50" t="s">
        <v>15</v>
      </c>
      <c r="J51" s="24" t="s">
        <v>56</v>
      </c>
      <c r="K51" s="25" t="s">
        <v>57</v>
      </c>
      <c r="L51" s="21" t="s">
        <v>80</v>
      </c>
      <c r="M51" s="15" t="s">
        <v>7</v>
      </c>
      <c r="N51" s="35">
        <v>4</v>
      </c>
      <c r="O51" s="67"/>
    </row>
    <row r="52" spans="1:15" s="2" customFormat="1" ht="30" customHeight="1">
      <c r="A52" s="6" t="s">
        <v>104</v>
      </c>
      <c r="B52" s="35">
        <f>SUM(C52:F52)</f>
        <v>35</v>
      </c>
      <c r="C52" s="34">
        <v>20</v>
      </c>
      <c r="D52" s="34">
        <v>15</v>
      </c>
      <c r="E52" s="34"/>
      <c r="F52" s="34"/>
      <c r="G52" s="34"/>
      <c r="H52" s="11" t="s">
        <v>36</v>
      </c>
      <c r="I52" s="53" t="s">
        <v>22</v>
      </c>
      <c r="J52" s="23" t="s">
        <v>60</v>
      </c>
      <c r="K52" s="25" t="s">
        <v>61</v>
      </c>
      <c r="L52" s="21" t="s">
        <v>75</v>
      </c>
      <c r="M52" s="8" t="s">
        <v>7</v>
      </c>
      <c r="N52" s="35">
        <v>2</v>
      </c>
      <c r="O52" s="68"/>
    </row>
    <row r="53" spans="1:14" ht="30" customHeight="1">
      <c r="A53" s="26" t="s">
        <v>84</v>
      </c>
      <c r="B53" s="35"/>
      <c r="C53" s="33"/>
      <c r="D53" s="33"/>
      <c r="E53" s="33"/>
      <c r="F53" s="33"/>
      <c r="G53" s="33"/>
      <c r="H53" s="13"/>
      <c r="I53" s="54"/>
      <c r="J53" s="14"/>
      <c r="K53" s="14"/>
      <c r="L53" s="14"/>
      <c r="M53" s="8" t="s">
        <v>7</v>
      </c>
      <c r="N53" s="35">
        <v>20</v>
      </c>
    </row>
    <row r="54" spans="1:14" s="2" customFormat="1" ht="27" customHeight="1">
      <c r="A54" s="80" t="s">
        <v>112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41">
        <v>60</v>
      </c>
      <c r="N54" s="41">
        <v>3</v>
      </c>
    </row>
    <row r="55" spans="1:14" ht="30" customHeight="1">
      <c r="A55" s="70" t="s">
        <v>92</v>
      </c>
      <c r="B55" s="31">
        <f>SUM(G55)</f>
        <v>60</v>
      </c>
      <c r="C55" s="33"/>
      <c r="D55" s="33"/>
      <c r="E55" s="33"/>
      <c r="F55" s="33"/>
      <c r="G55" s="33">
        <v>60</v>
      </c>
      <c r="H55" s="13"/>
      <c r="I55" s="14"/>
      <c r="J55" s="14"/>
      <c r="K55" s="14"/>
      <c r="L55" s="14"/>
      <c r="M55" s="8" t="s">
        <v>7</v>
      </c>
      <c r="N55" s="35">
        <v>3</v>
      </c>
    </row>
    <row r="56" spans="1:14" s="2" customFormat="1" ht="30" customHeight="1">
      <c r="A56" s="80" t="s">
        <v>107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41">
        <v>150</v>
      </c>
      <c r="N56" s="41">
        <v>10</v>
      </c>
    </row>
    <row r="57" spans="1:14" s="2" customFormat="1" ht="30" customHeight="1">
      <c r="A57" s="46"/>
      <c r="B57" s="80" t="s">
        <v>85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" customFormat="1" ht="30" customHeight="1">
      <c r="A58" s="30" t="s">
        <v>114</v>
      </c>
      <c r="B58" s="35">
        <v>90</v>
      </c>
      <c r="C58" s="34">
        <v>60</v>
      </c>
      <c r="D58" s="34"/>
      <c r="E58" s="34">
        <v>30</v>
      </c>
      <c r="F58" s="34"/>
      <c r="G58" s="34"/>
      <c r="H58" s="57" t="s">
        <v>128</v>
      </c>
      <c r="I58" s="55" t="s">
        <v>16</v>
      </c>
      <c r="J58" s="56" t="s">
        <v>56</v>
      </c>
      <c r="K58" s="55" t="s">
        <v>64</v>
      </c>
      <c r="L58" s="66"/>
      <c r="M58" s="8" t="s">
        <v>7</v>
      </c>
      <c r="N58" s="35">
        <v>6</v>
      </c>
    </row>
    <row r="59" spans="1:14" s="1" customFormat="1" ht="30" customHeight="1">
      <c r="A59" s="30" t="s">
        <v>115</v>
      </c>
      <c r="B59" s="35">
        <v>90</v>
      </c>
      <c r="C59" s="34">
        <v>60</v>
      </c>
      <c r="D59" s="34"/>
      <c r="E59" s="34">
        <v>30</v>
      </c>
      <c r="F59" s="34"/>
      <c r="G59" s="34"/>
      <c r="H59" s="60" t="s">
        <v>129</v>
      </c>
      <c r="I59" s="58" t="s">
        <v>120</v>
      </c>
      <c r="J59" s="59" t="s">
        <v>140</v>
      </c>
      <c r="K59" s="58" t="s">
        <v>141</v>
      </c>
      <c r="L59" s="66"/>
      <c r="M59" s="8" t="s">
        <v>7</v>
      </c>
      <c r="N59" s="35">
        <v>6</v>
      </c>
    </row>
    <row r="60" spans="1:14" s="2" customFormat="1" ht="30" customHeight="1">
      <c r="A60" s="46"/>
      <c r="B60" s="80" t="s">
        <v>86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s="1" customFormat="1" ht="32.25" customHeight="1">
      <c r="A61" s="30" t="s">
        <v>134</v>
      </c>
      <c r="B61" s="35">
        <v>60</v>
      </c>
      <c r="C61" s="34">
        <v>35</v>
      </c>
      <c r="D61" s="34"/>
      <c r="E61" s="34">
        <v>25</v>
      </c>
      <c r="F61" s="34"/>
      <c r="G61" s="34"/>
      <c r="H61" s="61" t="s">
        <v>130</v>
      </c>
      <c r="I61" s="63" t="s">
        <v>131</v>
      </c>
      <c r="J61" s="62" t="s">
        <v>132</v>
      </c>
      <c r="K61" s="63" t="s">
        <v>133</v>
      </c>
      <c r="L61" s="66"/>
      <c r="M61" s="8" t="s">
        <v>7</v>
      </c>
      <c r="N61" s="35">
        <v>4</v>
      </c>
    </row>
    <row r="62" spans="1:14" s="1" customFormat="1" ht="30" customHeight="1">
      <c r="A62" s="30" t="s">
        <v>116</v>
      </c>
      <c r="B62" s="35">
        <v>60</v>
      </c>
      <c r="C62" s="34">
        <v>35</v>
      </c>
      <c r="D62" s="34"/>
      <c r="E62" s="34">
        <v>25</v>
      </c>
      <c r="F62" s="34"/>
      <c r="G62" s="34"/>
      <c r="H62" s="73" t="s">
        <v>142</v>
      </c>
      <c r="I62" s="50" t="s">
        <v>15</v>
      </c>
      <c r="J62" s="24" t="s">
        <v>56</v>
      </c>
      <c r="K62" s="25" t="s">
        <v>57</v>
      </c>
      <c r="L62" s="66"/>
      <c r="M62" s="8" t="s">
        <v>7</v>
      </c>
      <c r="N62" s="35">
        <v>4</v>
      </c>
    </row>
    <row r="63" spans="1:14" ht="27" customHeight="1">
      <c r="A63" s="16" t="s">
        <v>5</v>
      </c>
      <c r="B63" s="40">
        <v>620</v>
      </c>
      <c r="C63" s="45">
        <v>289</v>
      </c>
      <c r="D63" s="45">
        <v>140</v>
      </c>
      <c r="E63" s="45">
        <v>131</v>
      </c>
      <c r="F63" s="45"/>
      <c r="G63" s="45">
        <f>SUM(G55:G55)</f>
        <v>60</v>
      </c>
      <c r="H63" s="36"/>
      <c r="I63" s="47"/>
      <c r="J63" s="47"/>
      <c r="K63" s="47"/>
      <c r="L63" s="47"/>
      <c r="M63" s="41" t="s">
        <v>38</v>
      </c>
      <c r="N63" s="41">
        <v>60</v>
      </c>
    </row>
    <row r="64" spans="1:14" s="1" customFormat="1" ht="18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</sheetData>
  <sheetProtection/>
  <mergeCells count="68">
    <mergeCell ref="A56:L56"/>
    <mergeCell ref="A64:N64"/>
    <mergeCell ref="M12:M13"/>
    <mergeCell ref="N12:N13"/>
    <mergeCell ref="B12:B13"/>
    <mergeCell ref="N35:N36"/>
    <mergeCell ref="C35:G35"/>
    <mergeCell ref="L48:L49"/>
    <mergeCell ref="B18:B19"/>
    <mergeCell ref="J35:J36"/>
    <mergeCell ref="A5:L5"/>
    <mergeCell ref="A14:L14"/>
    <mergeCell ref="A24:L24"/>
    <mergeCell ref="A28:L28"/>
    <mergeCell ref="A37:L37"/>
    <mergeCell ref="A41:L41"/>
    <mergeCell ref="B10:B11"/>
    <mergeCell ref="A18:A19"/>
    <mergeCell ref="A1:N1"/>
    <mergeCell ref="I3:I4"/>
    <mergeCell ref="A12:A13"/>
    <mergeCell ref="K3:K4"/>
    <mergeCell ref="L12:L13"/>
    <mergeCell ref="N18:N19"/>
    <mergeCell ref="L18:L19"/>
    <mergeCell ref="M18:M19"/>
    <mergeCell ref="A2:N2"/>
    <mergeCell ref="L8:L9"/>
    <mergeCell ref="L43:L44"/>
    <mergeCell ref="B3:B4"/>
    <mergeCell ref="C3:G3"/>
    <mergeCell ref="J3:J4"/>
    <mergeCell ref="H3:H4"/>
    <mergeCell ref="N3:N4"/>
    <mergeCell ref="M3:M4"/>
    <mergeCell ref="L3:L4"/>
    <mergeCell ref="A34:N34"/>
    <mergeCell ref="L10:L11"/>
    <mergeCell ref="M48:M49"/>
    <mergeCell ref="N48:N49"/>
    <mergeCell ref="A50:L50"/>
    <mergeCell ref="A20:A21"/>
    <mergeCell ref="M46:M47"/>
    <mergeCell ref="M35:M36"/>
    <mergeCell ref="K35:K36"/>
    <mergeCell ref="A33:N33"/>
    <mergeCell ref="N20:N21"/>
    <mergeCell ref="L22:L23"/>
    <mergeCell ref="L20:L21"/>
    <mergeCell ref="L46:L47"/>
    <mergeCell ref="B57:N57"/>
    <mergeCell ref="B60:N60"/>
    <mergeCell ref="M20:M21"/>
    <mergeCell ref="B35:B36"/>
    <mergeCell ref="L35:L36"/>
    <mergeCell ref="B20:B21"/>
    <mergeCell ref="M22:M23"/>
    <mergeCell ref="B48:B49"/>
    <mergeCell ref="A54:L54"/>
    <mergeCell ref="O27:Q27"/>
    <mergeCell ref="N10:N11"/>
    <mergeCell ref="A43:A44"/>
    <mergeCell ref="B43:B44"/>
    <mergeCell ref="A48:A49"/>
    <mergeCell ref="N43:N44"/>
    <mergeCell ref="M10:M11"/>
    <mergeCell ref="I35:I36"/>
    <mergeCell ref="H35:H36"/>
  </mergeCells>
  <printOptions horizontalCentered="1"/>
  <pageMargins left="0.03937007874015748" right="0.03937007874015748" top="0" bottom="0" header="0.11811023622047245" footer="0.11811023622047245"/>
  <pageSetup fitToHeight="0" fitToWidth="1" horizontalDpi="600" verticalDpi="600" orientation="landscape" paperSize="9" scale="55" r:id="rId1"/>
  <rowBreaks count="3" manualBreakCount="3">
    <brk id="13" max="13" man="1"/>
    <brk id="33" max="15" man="1"/>
    <brk id="55" max="15" man="1"/>
  </rowBreaks>
  <colBreaks count="1" manualBreakCount="1">
    <brk id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Marlena Gałuszewska</cp:lastModifiedBy>
  <cp:lastPrinted>2021-08-31T07:31:38Z</cp:lastPrinted>
  <dcterms:created xsi:type="dcterms:W3CDTF">2001-02-17T12:00:01Z</dcterms:created>
  <dcterms:modified xsi:type="dcterms:W3CDTF">2021-12-06T13:36:58Z</dcterms:modified>
  <cp:category/>
  <cp:version/>
  <cp:contentType/>
  <cp:contentStatus/>
</cp:coreProperties>
</file>