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a.gałuszewska\Desktop\ZAKRES PRZEDMIOTOWY PIEL. DO POPRAWY NA STRONIE\"/>
    </mc:Choice>
  </mc:AlternateContent>
  <xr:revisionPtr revIDLastSave="0" documentId="13_ncr:1_{D4DA34D5-3D63-4F5B-8FF4-5071F0EF3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024" sheetId="1" r:id="rId1"/>
  </sheets>
  <definedNames>
    <definedName name="_xlnm._FilterDatabase" localSheetId="0" hidden="1">'2021-2024'!$A$1:$U$42</definedName>
    <definedName name="_xlnm.Print_Area" localSheetId="0">'2021-2024'!$A$1:$T$111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9" i="1" l="1"/>
  <c r="E109" i="1"/>
  <c r="C109" i="1"/>
  <c r="I77" i="1"/>
  <c r="H77" i="1"/>
  <c r="G77" i="1"/>
  <c r="F77" i="1"/>
  <c r="E77" i="1"/>
  <c r="D77" i="1"/>
  <c r="C77" i="1"/>
  <c r="I40" i="1"/>
  <c r="G40" i="1"/>
  <c r="F40" i="1"/>
  <c r="D40" i="1"/>
  <c r="C40" i="1"/>
  <c r="B19" i="1" l="1"/>
  <c r="B91" i="1" l="1"/>
  <c r="B93" i="1"/>
  <c r="B95" i="1"/>
  <c r="B97" i="1"/>
  <c r="B26" i="1"/>
  <c r="B48" i="1"/>
  <c r="B46" i="1"/>
  <c r="B30" i="1"/>
  <c r="B15" i="1"/>
  <c r="B7" i="1"/>
  <c r="B6" i="1"/>
  <c r="B40" i="1" l="1"/>
  <c r="B109" i="1"/>
  <c r="B77" i="1"/>
</calcChain>
</file>

<file path=xl/sharedStrings.xml><?xml version="1.0" encoding="utf-8"?>
<sst xmlns="http://schemas.openxmlformats.org/spreadsheetml/2006/main" count="956" uniqueCount="384">
  <si>
    <t>wyk.</t>
  </si>
  <si>
    <t>sem.</t>
  </si>
  <si>
    <t>ćwicz.</t>
  </si>
  <si>
    <t xml:space="preserve">Nazwa przedmiotu </t>
  </si>
  <si>
    <t>Ogólny wymiar godzin</t>
  </si>
  <si>
    <t>W tym:</t>
  </si>
  <si>
    <t>Jednostka dydaktyczna  prowadząca zajęcia</t>
  </si>
  <si>
    <t>Forma zaliczenia przedmiotu</t>
  </si>
  <si>
    <t>Egzamin       (s. letnia)</t>
  </si>
  <si>
    <t>Zaliczenie</t>
  </si>
  <si>
    <t>Egzamin                                              (s. letnia)</t>
  </si>
  <si>
    <t>zaj. prakt.</t>
  </si>
  <si>
    <t>-</t>
  </si>
  <si>
    <t>kszt.bez naucz. akad.</t>
  </si>
  <si>
    <t>Podstawowa opieka zdrowotna</t>
  </si>
  <si>
    <t>Punkty ECTS</t>
  </si>
  <si>
    <t>Zakład Profilaktyki Zagrożeń Środowiskowych  
Prof. dr hab. Bolesław Samoliński</t>
  </si>
  <si>
    <t>Studium Wychowania Fizycznego i Sportu                                                   
Mgr J. Chrzanowski</t>
  </si>
  <si>
    <t>S3</t>
  </si>
  <si>
    <t>AB</t>
  </si>
  <si>
    <t>NZME</t>
  </si>
  <si>
    <t>NZT</t>
  </si>
  <si>
    <t>NZI</t>
  </si>
  <si>
    <t>NZC</t>
  </si>
  <si>
    <t>NZA</t>
  </si>
  <si>
    <t>NZN</t>
  </si>
  <si>
    <t>2MB</t>
  </si>
  <si>
    <t>NZB</t>
  </si>
  <si>
    <t>NZJ</t>
  </si>
  <si>
    <t>(1 - semestr zimowy, 2 - semestr letni)</t>
  </si>
  <si>
    <t>Przysposobienie biblioteczne (1)</t>
  </si>
  <si>
    <t>Razem:</t>
  </si>
  <si>
    <t>Patologia (2)</t>
  </si>
  <si>
    <t>Psychologia (1)</t>
  </si>
  <si>
    <t>Socjologia (1)</t>
  </si>
  <si>
    <t>Genetyka (2)</t>
  </si>
  <si>
    <t>(1 - semestr zimowy,                       2 - semestr letni)</t>
  </si>
  <si>
    <t>1M9</t>
  </si>
  <si>
    <t xml:space="preserve">Zaliczenie
</t>
  </si>
  <si>
    <t>Studium Języków Obcych                                                                 
Dr Maciej Ganczar</t>
  </si>
  <si>
    <t>Egzamin                     (s. letnia)</t>
  </si>
  <si>
    <t>Chirurgia i pielęgniarstwo chirurgiczne (1 i 2)</t>
  </si>
  <si>
    <t>Klinika Chirurgii Dziecięcej                                                   
Prof. dr hab. Andrzej Kamiński</t>
  </si>
  <si>
    <t>1W7</t>
  </si>
  <si>
    <t>NZL</t>
  </si>
  <si>
    <t>NZS</t>
  </si>
  <si>
    <t>Choroby wewnętrzne 
i pielęgniarstwo internistyczne 
(1 i 2)</t>
  </si>
  <si>
    <t>NZM</t>
  </si>
  <si>
    <t>Pediatria i pielęgniarstwo pediatryczne (1 i 2)</t>
  </si>
  <si>
    <t>1W51</t>
  </si>
  <si>
    <t>R a z e m:</t>
  </si>
  <si>
    <t>Chirurgia i pielęgniarstwo chirurgiczne (2)</t>
  </si>
  <si>
    <t>Choroby wewnętrzne i pielęgniarstwo 
internistyczne (2)</t>
  </si>
  <si>
    <t>Jednostka dydaktyczna  
prowadząca zajęcia</t>
  </si>
  <si>
    <t>1W11</t>
  </si>
  <si>
    <t xml:space="preserve">Zaliczenie </t>
  </si>
  <si>
    <t>Egzamin            (s.zimowa)</t>
  </si>
  <si>
    <t>Neurologia i pielęgniarstwo neurologiczne (1)</t>
  </si>
  <si>
    <t>NZP</t>
  </si>
  <si>
    <t>Położnictwo, ginekologia 
i pielęgniarstwo położniczo-ginekologiczne (1)</t>
  </si>
  <si>
    <t>I Klinika Położnictwa i Ginekologii 
Prof. dr hab. Mirosław Wielgoś</t>
  </si>
  <si>
    <t>NZG</t>
  </si>
  <si>
    <t>Geriatria i pielęgniarstwo geriatyczne (1)</t>
  </si>
  <si>
    <t>NZE</t>
  </si>
  <si>
    <t>Egzamin                            (s.zimowa)</t>
  </si>
  <si>
    <t>NZX</t>
  </si>
  <si>
    <t>NZR</t>
  </si>
  <si>
    <t>razem:</t>
  </si>
  <si>
    <t xml:space="preserve">Psychiatria i pielęgniarstwo psychiatryczne </t>
  </si>
  <si>
    <t xml:space="preserve">Neurologia i pielęgniarstwo neurologiczne </t>
  </si>
  <si>
    <t xml:space="preserve">Anestezjologia i pielęgniarstwo 
w zagrożeniu życia </t>
  </si>
  <si>
    <t xml:space="preserve">Położnictwo, ginekologia 
i pielęgniarstwo położniczo-ginekologiczne </t>
  </si>
  <si>
    <t>Geriatria i pielęgniarstwo geriatyczne</t>
  </si>
  <si>
    <t>Opieka paliatywna</t>
  </si>
  <si>
    <t xml:space="preserve">Podstawy pielęgniarstwa (1 i 2) </t>
  </si>
  <si>
    <t>NZO</t>
  </si>
  <si>
    <t xml:space="preserve">Klinika Psychiatryczna WNoZ 
Prof. dr hab. A. Szulc </t>
  </si>
  <si>
    <t>57 20 528</t>
  </si>
  <si>
    <t>ul. Żwirki i Wigury 63, 02-091 Warszawa</t>
  </si>
  <si>
    <t>621 14 34</t>
  </si>
  <si>
    <t>ul. Banacha 1a, 02-097 Warszawa</t>
  </si>
  <si>
    <t>ul. Oczki 3, 02-007 Warszawa</t>
  </si>
  <si>
    <t>621 51 97</t>
  </si>
  <si>
    <t>ul. Pawińskiego 3a, 02-106 Warszawa</t>
  </si>
  <si>
    <t>57 20 884</t>
  </si>
  <si>
    <t>ul. Chałubińskiego 5, 02-004 Warszawa</t>
  </si>
  <si>
    <t>628 63 34</t>
  </si>
  <si>
    <t>Zakład Biologii Medycznej                                                 
Dr hab. Gabriela Olędzka</t>
  </si>
  <si>
    <t>Studium Języków Obcych                                          
Dr Maciej Ganczar</t>
  </si>
  <si>
    <t>57 20 863</t>
  </si>
  <si>
    <t>599 21 80</t>
  </si>
  <si>
    <t>ul. Ciołka 27, 01-445 Warszawa</t>
  </si>
  <si>
    <t>877 35 97</t>
  </si>
  <si>
    <t>599 20 39</t>
  </si>
  <si>
    <t>836 09 71</t>
  </si>
  <si>
    <t>836 09 72</t>
  </si>
  <si>
    <t>ul. Żwirki i Wigury 81, 02-091 Warszawa</t>
  </si>
  <si>
    <t>ul. Lindleya 4, 02-005 Warszawa</t>
  </si>
  <si>
    <t>ul. Oczki 4, 02-007 Warszawa</t>
  </si>
  <si>
    <t>502 19 20</t>
  </si>
  <si>
    <t xml:space="preserve">599 24 05 </t>
  </si>
  <si>
    <t>Pl. Satrynkiewicza 1/3, 02-015 Warszawa</t>
  </si>
  <si>
    <t>502 14 60</t>
  </si>
  <si>
    <t>502 10 73</t>
  </si>
  <si>
    <t>ul. Partyzantów 2/4, 05-802 Pruszków</t>
  </si>
  <si>
    <t>739 14 00</t>
  </si>
  <si>
    <t>ul. Kondratowicza 8, 03-242 Warszawa</t>
  </si>
  <si>
    <t>326 58 15</t>
  </si>
  <si>
    <t>622 96 80</t>
  </si>
  <si>
    <t>57 20 496</t>
  </si>
  <si>
    <t>Adres jednostki</t>
  </si>
  <si>
    <t>Telefon</t>
  </si>
  <si>
    <t>Radiologia (2)</t>
  </si>
  <si>
    <t>I Zakład Radiologii Klinicznej Prof. dr hab. Marek Gołębiowski</t>
  </si>
  <si>
    <t>Wychowanie fizyczne (1 i 2)</t>
  </si>
  <si>
    <t>BHP (1)</t>
  </si>
  <si>
    <t xml:space="preserve">Język angielski (1 i 2) </t>
  </si>
  <si>
    <t>Pedagogika (1)</t>
  </si>
  <si>
    <t>Promocja zdrowia (1)</t>
  </si>
  <si>
    <t>Badania naukowe w pielęgniarstwie (2)</t>
  </si>
  <si>
    <t>Język angielski (1 i 2)</t>
  </si>
  <si>
    <t>Podstawy ratownictwa medycznego (1)</t>
  </si>
  <si>
    <t>Koordynator przedmiotu</t>
  </si>
  <si>
    <t>Zakład wiodący</t>
  </si>
  <si>
    <t xml:space="preserve">Studium Wychowania Fizycznego i Sportu                                                   </t>
  </si>
  <si>
    <t xml:space="preserve">Biblioteka Główna AM                                                       </t>
  </si>
  <si>
    <t xml:space="preserve">Zakład Anatomii Prawidłowej i Klinicznej                                       </t>
  </si>
  <si>
    <t xml:space="preserve">Zakład Biofizyki i Fizjologii Człowieka                         </t>
  </si>
  <si>
    <t xml:space="preserve">Zakład Immunologii, Biochemii i Żywienia    </t>
  </si>
  <si>
    <t xml:space="preserve">Zakład Biologii Medycznej                                                 </t>
  </si>
  <si>
    <t>I Zakład Radiologii Klinicznej</t>
  </si>
  <si>
    <t xml:space="preserve">Studium Języków Obcych                                          </t>
  </si>
  <si>
    <t xml:space="preserve">Zakład Zdrowia Publicznego                                 </t>
  </si>
  <si>
    <t xml:space="preserve">Zakład Podstaw Pielęgniarstwa                                                     </t>
  </si>
  <si>
    <t xml:space="preserve">Katedra i Zakład Farmakologii Doświadczalnej 
i Klinicznej                                                                    </t>
  </si>
  <si>
    <t>Zakład Pielęgniarstwa Klinicznego</t>
  </si>
  <si>
    <t xml:space="preserve">Studium Języków Obcych                                                                 </t>
  </si>
  <si>
    <t xml:space="preserve">Klinika Psychiatryczna WNoZ </t>
  </si>
  <si>
    <t xml:space="preserve">Klinika Neurologii WNoZ                                   </t>
  </si>
  <si>
    <t xml:space="preserve">Zakład Pielęgniarstwa Klinicznego                                      </t>
  </si>
  <si>
    <t xml:space="preserve">Zakład Nauczania Anestezjologii i Intensywnej Terapii                                                                                </t>
  </si>
  <si>
    <t xml:space="preserve">Zakład Dydaktyki Ginekologiczno-Położniczej                                                                    </t>
  </si>
  <si>
    <t xml:space="preserve">Klinika Geriatrii                                                                                                                                           </t>
  </si>
  <si>
    <t xml:space="preserve">Zakład Ratownictwa Medycznego                       </t>
  </si>
  <si>
    <t>Dr Paweł Kowalczyk</t>
  </si>
  <si>
    <t>Dr Anna Leńczuk-Gruba</t>
  </si>
  <si>
    <t>Dr inż Irena Kosińska</t>
  </si>
  <si>
    <t>Dr Ilona Joniec-Maciejak</t>
  </si>
  <si>
    <t>Mgr Alicja Mikulska</t>
  </si>
  <si>
    <t>Zakład Profilaktyki Onkologicznej 
Prof. dr hab. Andrzej Deptała</t>
  </si>
  <si>
    <t>1M33</t>
  </si>
  <si>
    <t>S1A</t>
  </si>
  <si>
    <t>Dr Mirella Sulewska</t>
  </si>
  <si>
    <t>Dr Magdalena Więdłocha</t>
  </si>
  <si>
    <t>Zakład Profilaktyki Zagrożeń Środowiskowych 
i Alergologii</t>
  </si>
  <si>
    <t>Dr Lena Serafin</t>
  </si>
  <si>
    <t>ul. Banacha 1B 3, 02-097 Warszawa</t>
  </si>
  <si>
    <t>116 61 28</t>
  </si>
  <si>
    <t>ul. Banacha 1B, 00-097 Warszawa</t>
  </si>
  <si>
    <t>116 61 60</t>
  </si>
  <si>
    <t>ul. Żwirki i Wigury 63a, 02-091 Warszawa</t>
  </si>
  <si>
    <t>Zakład Medycyny Społecznej i Zdrowia Publicznego          
Dr hab. Aneta Nitsch-Osuch</t>
  </si>
  <si>
    <t xml:space="preserve">Zakład Medycyny Społecznej i Zdrowia Publicznego                                                 </t>
  </si>
  <si>
    <t>Dział Ochrony Pracy i Środowiska                                
Mgr Elżbieta Domaszewicz</t>
  </si>
  <si>
    <t>Biblioteka Główna WUM                                                      
Mgr Irmina Utrata</t>
  </si>
  <si>
    <t>Zakład Pielęgniarstwa Chirurgicznego i Transplantacyjnego i Leczenia Pozaustrojowego                                                                        
Prof.dr hab. Piotr Małkowski</t>
  </si>
  <si>
    <t>Anestezjologia i pielęgniarstwo 
w zagrożeniu życia (1)</t>
  </si>
  <si>
    <t>Opieka paliatywna (1)</t>
  </si>
  <si>
    <t>Anatomia (1)</t>
  </si>
  <si>
    <t>Pediatria i pielęgniarstwo pediatryczne (2)</t>
  </si>
  <si>
    <t>Podstawy pielęgniarstwa (2)</t>
  </si>
  <si>
    <t xml:space="preserve">Podstawowa opieka zdrowotna (2)  </t>
  </si>
  <si>
    <t>Zdrowie publiczne (1)</t>
  </si>
  <si>
    <t>pr. zawodowe śródroczne</t>
  </si>
  <si>
    <t>pr. zawodowe wakacyjne</t>
  </si>
  <si>
    <t>Praktyki zawodowe podczas wakacji</t>
  </si>
  <si>
    <t>Praktyki zawodowe śródroczne</t>
  </si>
  <si>
    <t>ECTS</t>
  </si>
  <si>
    <t>NZYN</t>
  </si>
  <si>
    <t>317 93 43</t>
  </si>
  <si>
    <t>S4</t>
  </si>
  <si>
    <t>Studium Komunikacji Medycznej 
Dr Antonina Doroszewska</t>
  </si>
  <si>
    <t>57 20 536</t>
  </si>
  <si>
    <t>Egzamin                                           
(s.zimowa)</t>
  </si>
  <si>
    <t>Egzamin              (s.letnia)</t>
  </si>
  <si>
    <t>Egzamin         (s.letnia)</t>
  </si>
  <si>
    <t>Egzamin                (s.letnia)</t>
  </si>
  <si>
    <t>Egzamin                 (s.letnia)</t>
  </si>
  <si>
    <t>Egzamin                                                  (s.zimowa)</t>
  </si>
  <si>
    <t>ul. Trojdena 2c, 02-109 Warszawa</t>
  </si>
  <si>
    <t>BIBG</t>
  </si>
  <si>
    <t>ul. Trojdena 2a, 02-109 Warszawa</t>
  </si>
  <si>
    <t xml:space="preserve">317 97 51 </t>
  </si>
  <si>
    <t>502 17 21</t>
  </si>
  <si>
    <t>57 20 702</t>
  </si>
  <si>
    <t>Etyka zawodu pielęgniarki (1)</t>
  </si>
  <si>
    <t>System informacji w ochronie zdrowia (2)</t>
  </si>
  <si>
    <t>Zakażenia szpitalne (2)</t>
  </si>
  <si>
    <t>Język migowy (2)
[1/2 ogółu studentów]</t>
  </si>
  <si>
    <t>Anestezjologia i pielegniarstwo w zagrożeniu życia (2)</t>
  </si>
  <si>
    <t>Pielęgniarstwo w opiece długoterminowej (2)</t>
  </si>
  <si>
    <t>Organizacja pracy pielęgniarskiej (2)</t>
  </si>
  <si>
    <t>Współpraca w zespołach opieki zdrowotnej (2) [1/2 ogółu studentów]</t>
  </si>
  <si>
    <t>Psychiatria i pielęgniarstwo psychiatryczne (2)</t>
  </si>
  <si>
    <t>AW17-18</t>
  </si>
  <si>
    <t>AW1; AU1</t>
  </si>
  <si>
    <t>AW6-8; AU2</t>
  </si>
  <si>
    <t>AW9-12; AU3-4</t>
  </si>
  <si>
    <t>AW1-5; AW15-16; AW13; AU5</t>
  </si>
  <si>
    <t>AW14; AU5</t>
  </si>
  <si>
    <t>AW26; AU11</t>
  </si>
  <si>
    <t>BW1-6; BU1-8</t>
  </si>
  <si>
    <t>BW7-11; BU9</t>
  </si>
  <si>
    <t>BW12-14; BU10-11</t>
  </si>
  <si>
    <t>BW15-19; BU12</t>
  </si>
  <si>
    <t>BU16-17</t>
  </si>
  <si>
    <t>CW1-11; CU1-26, CU28</t>
  </si>
  <si>
    <t>CW12-15; CU27</t>
  </si>
  <si>
    <t>CW16-18; CU29-32</t>
  </si>
  <si>
    <t>CW19-21; CU33-34</t>
  </si>
  <si>
    <t>CW26-31; CU38-42</t>
  </si>
  <si>
    <t>CW32-35; CU43-47</t>
  </si>
  <si>
    <t>CW36-38; CU48-49</t>
  </si>
  <si>
    <t>CW39-40; CU50-51</t>
  </si>
  <si>
    <t>CW41-42; CU52</t>
  </si>
  <si>
    <t>CW43-48; CU53-57</t>
  </si>
  <si>
    <t>DW1-8;DW10</t>
  </si>
  <si>
    <t>AW19-25; AU7-10; DU14</t>
  </si>
  <si>
    <t>DW38-40; DU31-32</t>
  </si>
  <si>
    <t>DU27-30</t>
  </si>
  <si>
    <t>CW22-25; CU35-37; DW22; DU17</t>
  </si>
  <si>
    <t>DW26-27; DU21; DU16</t>
  </si>
  <si>
    <t>DW1-8;DW10; DW28-37; DU1-4DU19DU24 DU15; DU18; DU20; DU22-23; DU26</t>
  </si>
  <si>
    <t>DW1-8;DW10; DW18-21; DU1-4 DU15; DU18; DU20; DU22-23; DU26</t>
  </si>
  <si>
    <t>DW1-8;DW10; DW18; DU1-4 DU15; DU18; DU20; DU22-23; DU26</t>
  </si>
  <si>
    <t>DW1-8;DW10; DW22-25; DW29; DU1-4; DU6-8; DU19; DU15; DU18; DU20; DU22-23; DU26</t>
  </si>
  <si>
    <t>DW1-8;DW10; DW15-17; DU1-4; DU15; DU18; DU20; DU22-23; DU26</t>
  </si>
  <si>
    <t>DW1-9; DW11-12; DU1-4; DU15; DU18; DU20; DU22-23; DU26</t>
  </si>
  <si>
    <t>DW1-8;DW10; DU1-4; DU24-25; DU15; DU18; DU20; DU22-23; DU26</t>
  </si>
  <si>
    <t>Efekty uczenia się</t>
  </si>
  <si>
    <t>Zakład Immunologii, Biochemii i Żywienia    
Prof. dr  hab. Katarzyna Koziak</t>
  </si>
  <si>
    <t>Zakład Pielęgniarstwa Klinicznego                                                 
Prof. dr hab. Bożena Czarkowska-Pączek</t>
  </si>
  <si>
    <t>Zakład Rozwoju Pielęgniarstwa, Nauk Społecznych i Medycznych                                  
Dr hab. Tomasz Kryczka</t>
  </si>
  <si>
    <t>Zakład Rozwoju Pielęgniarstwa, Nauk Społecznych 
i Medycznych                                  
Dr hab. Tomasz Kryczka</t>
  </si>
  <si>
    <t>Klinika Noenatologii 
Prof. dr hab. Bożena Kociszewska-Najman</t>
  </si>
  <si>
    <t>Zakład Pielęgniarstwa Klinicznego                                      
Prof. dr hab. Bożena Czarkowska-Pączek</t>
  </si>
  <si>
    <t>Studium Komunikacji Medycznej</t>
  </si>
  <si>
    <t xml:space="preserve">Zakład Rozwoju Pielęgniarstwa, Nauk Społecznych i Medycznych                                  </t>
  </si>
  <si>
    <t>Zakład Edukacji i Badań 
w Naukach o Zdrowiu</t>
  </si>
  <si>
    <t>Zakład Pielęgniarstwa Chirurgicznego, Transplantacyjnego 
i Leczenia Pozaustrojowego</t>
  </si>
  <si>
    <t>Zakład Pielegniarstwa Klinicznego</t>
  </si>
  <si>
    <t xml:space="preserve">Zakład Nauczania Anestezjologii i Intensywnej Terapii </t>
  </si>
  <si>
    <t xml:space="preserve">Zakład Ekonomiki Zdrowia i Prawa Medycznego </t>
  </si>
  <si>
    <t>DW1-8;DW10, DW28-37; 
DU1-4; DU19; DU24</t>
  </si>
  <si>
    <t>DW1-8;DW10; DW13-14; 
DU1-5; DU15; DU18; DU20; DU22-23; DU26</t>
  </si>
  <si>
    <t>DW1-8;DW10; DU1-4; 
DU9-13; DU15; DU18; DU20; DU22-23; DU26</t>
  </si>
  <si>
    <t>ul. Litewska 14/16, 00-575 Warszawa</t>
  </si>
  <si>
    <t>116 92 50</t>
  </si>
  <si>
    <t>116 92 11</t>
  </si>
  <si>
    <t>ul. Litweska 14/16, 00-575 Warszawa</t>
  </si>
  <si>
    <t>116 92 02</t>
  </si>
  <si>
    <t>Podstawy ratownictwa medycznego (2)</t>
  </si>
  <si>
    <t>Egzamin          (s. zimowa)</t>
  </si>
  <si>
    <t>Egzamin       (s. zimowa)</t>
  </si>
  <si>
    <t>Badanie fizykalne (2)</t>
  </si>
  <si>
    <t>Dr Mariola Pietrzak</t>
  </si>
  <si>
    <t xml:space="preserve">Podstawowa Opieka Zdrowotna  
(1 i 2)             </t>
  </si>
  <si>
    <t>Dr Rafał Maciąg</t>
  </si>
  <si>
    <t>Dr hab. Tomasz Kryczka</t>
  </si>
  <si>
    <t>NZQA</t>
  </si>
  <si>
    <t xml:space="preserve">Zakład Ratownictwa Medycznego                       
Prof. dr hab. Robert Gałązkowski </t>
  </si>
  <si>
    <t xml:space="preserve">Katedra i Zakład Farmakologii Doświadczalnej i Klinicznej                                                                    
Prof. dr hab. Dagmara Mirowska-Guzel </t>
  </si>
  <si>
    <t>Zakład Nauczania Anestezjologii i Intensywnej Terapii                                                                                
Dr hab. Dariusz Kosson</t>
  </si>
  <si>
    <t>Zakład Ekonomiki Zdrowia i Prawa Medycznego                              
Prof. dr hab. Aleksandra Czerw</t>
  </si>
  <si>
    <t>FW115</t>
  </si>
  <si>
    <t xml:space="preserve">Podstawy rehabilitacji (1) </t>
  </si>
  <si>
    <t>Mgr Marzena Walenda</t>
  </si>
  <si>
    <t>Dr Oliwia Zegrodzka-Stendel</t>
  </si>
  <si>
    <t>Dr Sylwia Jarzynka</t>
  </si>
  <si>
    <t>Dr Anna Koryszewska-Bagińska</t>
  </si>
  <si>
    <t>Prof. dr hab. Bożena Czarkowska-Pączek</t>
  </si>
  <si>
    <t>Dr Małgorzata Wiśniewska</t>
  </si>
  <si>
    <t>Dr Maria Chojnacka</t>
  </si>
  <si>
    <t>Dr Antonina Doroszewska</t>
  </si>
  <si>
    <t>Dr Zofia Sienkiewicz</t>
  </si>
  <si>
    <t>Dr hab. Agnieszka Lipiec</t>
  </si>
  <si>
    <t>Dr Aneta Binkowska</t>
  </si>
  <si>
    <t>116 92 07</t>
  </si>
  <si>
    <t>Dr Tomasz Piątek</t>
  </si>
  <si>
    <t>Dr Katarzyna Wesołowska</t>
  </si>
  <si>
    <t>Mgr Halina Zmuda-Trzebiatowska</t>
  </si>
  <si>
    <t>Mgr Paulina Jakubowska</t>
  </si>
  <si>
    <t>Mgr Małgorzata Słupek</t>
  </si>
  <si>
    <t>Zakład Zdrowia Publicznego                                 
Dr hab. Mariusz Gujski</t>
  </si>
  <si>
    <t xml:space="preserve">Zakład Medycyny  Laboratoryjnej                                                 
Dr hab. Olga Ciepiela </t>
  </si>
  <si>
    <t>Komunikacja medyczna (2)</t>
  </si>
  <si>
    <t>Zakład Pielęgniarstwa Nefrologicznego                                             
Prof. dr hab. Janusz Wyzgał</t>
  </si>
  <si>
    <t>Oczki</t>
  </si>
  <si>
    <t>A. Nauki podstawowe</t>
  </si>
  <si>
    <t>B. Nauki społeczne i humanistyczne</t>
  </si>
  <si>
    <t>C. Nauki w zakresie podstaw opieki pielęgniarskiej</t>
  </si>
  <si>
    <t>D. Nauki w zakresie opieki specjalistycznej</t>
  </si>
  <si>
    <t>Zakład Zdrowia Publicznego</t>
  </si>
  <si>
    <t>Egzamin (s.zimowa)</t>
  </si>
  <si>
    <t>S1M</t>
  </si>
  <si>
    <t>Studium Języków Obcych</t>
  </si>
  <si>
    <t>Studium Psychologii i Zdrowia                        
Dr hab. Dorota Włodarczyk</t>
  </si>
  <si>
    <t>Plan I roku studiów stacjonarnych pierwszego stopnia, kierunek Pielęgniarstwo, rok akademicki 2022/2023</t>
  </si>
  <si>
    <t>Plan II roku studiów stacjonarnych pierwszego stopnia, kierunek Pielęgniarstwo, rok akademicki 2023/2024</t>
  </si>
  <si>
    <t>Plan III roku studiów stacjonarnych pierwszego stopnia, kierunek Pielęgniarstwo, rok akademicki 2024/2025</t>
  </si>
  <si>
    <t>Dietetyka (2)</t>
  </si>
  <si>
    <t>Prawo medyczne (1)</t>
  </si>
  <si>
    <t>Farmakologia (2)</t>
  </si>
  <si>
    <t>Farmakologia (1)</t>
  </si>
  <si>
    <t>Biochemia i biofizyka (1)</t>
  </si>
  <si>
    <t>Fizjologia  (1)</t>
  </si>
  <si>
    <t>Mikrobiologia i parazytologia (2)</t>
  </si>
  <si>
    <t>zaj. prakt./prakt. zaw. (standard)</t>
  </si>
  <si>
    <t xml:space="preserve">umiejętności prakt. </t>
  </si>
  <si>
    <t>teoria</t>
  </si>
  <si>
    <t>Grupy szczegółowych efektów kształcenia</t>
  </si>
  <si>
    <t xml:space="preserve">Godziny </t>
  </si>
  <si>
    <t>standardy</t>
  </si>
  <si>
    <t>realizowane</t>
  </si>
  <si>
    <t>Nauki podstawowe</t>
  </si>
  <si>
    <t>Nauki społeczne i humanistyczne</t>
  </si>
  <si>
    <t>Nauki w zakresie podstaw opieki pielęgniarskiej</t>
  </si>
  <si>
    <t>Nauki w zakresie opieki specjalistycznej</t>
  </si>
  <si>
    <t>Zajęcia praktyczne</t>
  </si>
  <si>
    <t>Praktyki zawodowe</t>
  </si>
  <si>
    <t>RAZEM</t>
  </si>
  <si>
    <t>6 (5z.p.)</t>
  </si>
  <si>
    <t>(6p.z.)</t>
  </si>
  <si>
    <t>Zakład Pielęgniarstwa Nefrologicznego                              
Prof. dr hab. Janusz Wyzgał</t>
  </si>
  <si>
    <t>Zakład Podstaw Pielęgniarstwa                                                     
Dr hab. Edyta Krzych-Fałta</t>
  </si>
  <si>
    <t>Zakład Anatomii Człowieka WNoZ                                     
Dr hab. Patryk Rzońca</t>
  </si>
  <si>
    <t>NZZA</t>
  </si>
  <si>
    <t>Zakład Dydaktyki Ginekologiczno-Położniczej                                                                    
Dr Grażyna Bączek</t>
  </si>
  <si>
    <t>Klinika Neurologii WNoZ                                   
Dr hab. Dariusz Koziorowski</t>
  </si>
  <si>
    <t>Zakład Pielęgniarstwa Geriatrycznego                                                                                                                                           
Dr hab. Łukasz Czyżewski</t>
  </si>
  <si>
    <t>628 10 41</t>
  </si>
  <si>
    <t>Dr hab. Małgorzata Witkowska-Zimny</t>
  </si>
  <si>
    <t>Mgr Aleksandra Jadczuk</t>
  </si>
  <si>
    <t>Dr hab. Łukasz Czyżewski</t>
  </si>
  <si>
    <t>Zakład Biofizyki, Fizjologii i Patofizjologii                         
Prof. dr hab. Dariusz Szukiewicz</t>
  </si>
  <si>
    <t>ul. Oczki 8, 02-007 Warszawa</t>
  </si>
  <si>
    <t>502 12 57</t>
  </si>
  <si>
    <t>Choroby wewnętrzne i pielęgniarstwo internistyczne (2)</t>
  </si>
  <si>
    <t>(5p.z.)</t>
  </si>
  <si>
    <t>440</t>
  </si>
  <si>
    <t>(15p.z.)</t>
  </si>
  <si>
    <t>(18p.z.)</t>
  </si>
  <si>
    <t>85 (w tym 40 zaj.prakt.)</t>
  </si>
  <si>
    <t xml:space="preserve">Zakład Biofizyki,  Fizjologii i Patofizjologii                         </t>
  </si>
  <si>
    <t>Przygotowanie pracy dyplomowej 
i egzamin dyplomowy (1 i 2)</t>
  </si>
  <si>
    <t>Klinika Kardiochirurgii
Prof. dr hab. Mariusz Kuśmierczyk</t>
  </si>
  <si>
    <t>1WR1</t>
  </si>
  <si>
    <t>Przedmioty dodatkowe</t>
  </si>
  <si>
    <t>400</t>
  </si>
  <si>
    <t>600</t>
  </si>
  <si>
    <t>BHP</t>
  </si>
  <si>
    <t>Przysposobienie biblioteczne</t>
  </si>
  <si>
    <t>W-F</t>
  </si>
  <si>
    <t>450 (w tym 80 zaj. prakt.)</t>
  </si>
  <si>
    <t>300 (w tym 140 zaj.prakt.)</t>
  </si>
  <si>
    <t>910 (w tym 440 zaj.prakt.)</t>
  </si>
  <si>
    <t>3,5 (1,5 z.p.)</t>
  </si>
  <si>
    <t>17 (3 z.p.)</t>
  </si>
  <si>
    <t>795 (w tym 400 zaj.prakt.)</t>
  </si>
  <si>
    <t>ECTS razem 182,5</t>
  </si>
  <si>
    <t>Dr Hanna Rozenek</t>
  </si>
  <si>
    <t>Dr hab. Anna Augustynowicz</t>
  </si>
  <si>
    <t>Dr Aneta Duda-Zalewska</t>
  </si>
  <si>
    <t>Mgr Robert Słoniewski</t>
  </si>
  <si>
    <t>Mgr Dorota Cholewicka</t>
  </si>
  <si>
    <t>ECTS 57</t>
  </si>
  <si>
    <t>ECTS 65,5</t>
  </si>
  <si>
    <t>ECTS 59,5</t>
  </si>
  <si>
    <t>57 20 081</t>
  </si>
  <si>
    <t>599 21 41</t>
  </si>
  <si>
    <t>BW20-26; BU13-15</t>
  </si>
  <si>
    <t>13 (16,5z.p.)</t>
  </si>
  <si>
    <t>20,5 (15z.p.)</t>
  </si>
  <si>
    <t>Dr Wanda Baltaza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</si>
</sst>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30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b/>
      <sz val="10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22"/>
      <name val="Arial Narrow"/>
      <family val="2"/>
      <charset val="238"/>
    </font>
    <font>
      <b/>
      <sz val="7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 CE"/>
      <charset val="238"/>
    </font>
    <font>
      <sz val="7.5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29">
    <xf numFmtId="0" fontId="0" fillId="0" borderId="0" xfId="0"/>
    <xf numFmtId="0" fontId="3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15" fillId="4" borderId="0" xfId="0" applyFont="1" applyFill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3" fontId="12" fillId="4" borderId="3" xfId="2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2" fontId="10" fillId="4" borderId="3" xfId="0" applyNumberFormat="1" applyFont="1" applyFill="1" applyBorder="1" applyAlignment="1">
      <alignment horizontal="center" vertical="center" wrapText="1"/>
    </xf>
    <xf numFmtId="42" fontId="5" fillId="4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0" fontId="10" fillId="7" borderId="3" xfId="2" applyFont="1" applyFill="1" applyBorder="1" applyAlignment="1">
      <alignment horizontal="center" vertical="center" wrapText="1"/>
    </xf>
    <xf numFmtId="3" fontId="6" fillId="4" borderId="3" xfId="2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2" fillId="0" borderId="0" xfId="0" applyFont="1" applyAlignment="1">
      <alignment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23" fillId="5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3" fontId="10" fillId="4" borderId="3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5" fillId="4" borderId="3" xfId="2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left" vertical="center" wrapText="1"/>
    </xf>
    <xf numFmtId="0" fontId="10" fillId="4" borderId="3" xfId="2" applyFont="1" applyFill="1" applyBorder="1" applyAlignment="1">
      <alignment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4" fillId="8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4" borderId="3" xfId="2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9" fillId="0" borderId="0" xfId="0" applyFont="1" applyAlignment="1">
      <alignment wrapText="1"/>
    </xf>
    <xf numFmtId="0" fontId="11" fillId="4" borderId="3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17" fillId="3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7" borderId="3" xfId="2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5" xfId="2" applyFont="1" applyFill="1" applyBorder="1" applyAlignment="1">
      <alignment horizontal="center" vertical="center" wrapText="1"/>
    </xf>
    <xf numFmtId="0" fontId="10" fillId="10" borderId="8" xfId="2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colors>
    <mruColors>
      <color rgb="FF00CC00"/>
      <color rgb="FFCCECFF"/>
      <color rgb="FFCC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6"/>
  <sheetViews>
    <sheetView tabSelected="1" topLeftCell="A78" zoomScale="80" zoomScaleNormal="80" workbookViewId="0">
      <selection activeCell="U87" sqref="U87"/>
    </sheetView>
  </sheetViews>
  <sheetFormatPr defaultColWidth="11.42578125" defaultRowHeight="15.75" x14ac:dyDescent="0.25"/>
  <cols>
    <col min="1" max="1" width="40" style="1" customWidth="1"/>
    <col min="2" max="8" width="7.7109375" style="1" customWidth="1"/>
    <col min="9" max="9" width="8.5703125" style="1" customWidth="1"/>
    <col min="10" max="10" width="39" style="108" customWidth="1"/>
    <col min="11" max="11" width="7.28515625" style="1" customWidth="1"/>
    <col min="12" max="12" width="25.5703125" style="108" customWidth="1"/>
    <col min="13" max="13" width="12.42578125" style="1" customWidth="1"/>
    <col min="14" max="14" width="24.28515625" style="10" customWidth="1"/>
    <col min="15" max="15" width="18.85546875" style="10" customWidth="1"/>
    <col min="16" max="16" width="15.5703125" style="10" customWidth="1"/>
    <col min="17" max="17" width="11.5703125" style="1" customWidth="1"/>
    <col min="18" max="19" width="11.140625" style="54" customWidth="1"/>
    <col min="20" max="20" width="10.140625" style="1" customWidth="1"/>
    <col min="21" max="21" width="17.5703125" style="68" customWidth="1"/>
    <col min="22" max="22" width="14.5703125" style="69" customWidth="1"/>
    <col min="23" max="16384" width="11.42578125" style="1"/>
  </cols>
  <sheetData>
    <row r="1" spans="1:33" ht="45" customHeight="1" x14ac:dyDescent="0.2">
      <c r="A1" s="149" t="s">
        <v>307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33" ht="21.75" customHeight="1" x14ac:dyDescent="0.2">
      <c r="A2" s="20" t="s">
        <v>3</v>
      </c>
      <c r="B2" s="156" t="s">
        <v>4</v>
      </c>
      <c r="C2" s="156" t="s">
        <v>5</v>
      </c>
      <c r="D2" s="156"/>
      <c r="E2" s="156"/>
      <c r="F2" s="156"/>
      <c r="G2" s="156"/>
      <c r="H2" s="156"/>
      <c r="I2" s="156"/>
      <c r="J2" s="156" t="s">
        <v>6</v>
      </c>
      <c r="K2" s="163"/>
      <c r="L2" s="148" t="s">
        <v>110</v>
      </c>
      <c r="M2" s="148" t="s">
        <v>111</v>
      </c>
      <c r="N2" s="148" t="s">
        <v>123</v>
      </c>
      <c r="O2" s="148" t="s">
        <v>239</v>
      </c>
      <c r="P2" s="148" t="s">
        <v>122</v>
      </c>
      <c r="Q2" s="156" t="s">
        <v>7</v>
      </c>
      <c r="R2" s="157" t="s">
        <v>15</v>
      </c>
      <c r="S2" s="158"/>
      <c r="T2" s="159"/>
    </row>
    <row r="3" spans="1:33" ht="37.5" customHeight="1" x14ac:dyDescent="0.2">
      <c r="A3" s="20" t="s">
        <v>29</v>
      </c>
      <c r="B3" s="156"/>
      <c r="C3" s="22" t="s">
        <v>13</v>
      </c>
      <c r="D3" s="22" t="s">
        <v>0</v>
      </c>
      <c r="E3" s="22" t="s">
        <v>1</v>
      </c>
      <c r="F3" s="22" t="s">
        <v>2</v>
      </c>
      <c r="G3" s="22" t="s">
        <v>11</v>
      </c>
      <c r="H3" s="22" t="s">
        <v>173</v>
      </c>
      <c r="I3" s="22" t="s">
        <v>174</v>
      </c>
      <c r="J3" s="156"/>
      <c r="K3" s="163"/>
      <c r="L3" s="148"/>
      <c r="M3" s="148"/>
      <c r="N3" s="148"/>
      <c r="O3" s="148"/>
      <c r="P3" s="148"/>
      <c r="Q3" s="156"/>
      <c r="R3" s="65" t="s">
        <v>317</v>
      </c>
      <c r="S3" s="65" t="s">
        <v>318</v>
      </c>
      <c r="T3" s="66" t="s">
        <v>319</v>
      </c>
    </row>
    <row r="4" spans="1:33" ht="37.5" customHeight="1" x14ac:dyDescent="0.2">
      <c r="A4" s="149" t="s">
        <v>357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60">
        <v>66</v>
      </c>
      <c r="V4" s="60">
        <v>1</v>
      </c>
    </row>
    <row r="5" spans="1:33" s="15" customFormat="1" ht="29.25" customHeight="1" x14ac:dyDescent="0.2">
      <c r="A5" s="92" t="s">
        <v>114</v>
      </c>
      <c r="B5" s="12">
        <v>60</v>
      </c>
      <c r="C5" s="12" t="s">
        <v>12</v>
      </c>
      <c r="D5" s="12" t="s">
        <v>12</v>
      </c>
      <c r="E5" s="12" t="s">
        <v>12</v>
      </c>
      <c r="F5" s="12">
        <v>60</v>
      </c>
      <c r="G5" s="12" t="s">
        <v>12</v>
      </c>
      <c r="H5" s="12" t="s">
        <v>12</v>
      </c>
      <c r="I5" s="12" t="s">
        <v>12</v>
      </c>
      <c r="J5" s="81" t="s">
        <v>17</v>
      </c>
      <c r="K5" s="12" t="s">
        <v>18</v>
      </c>
      <c r="L5" s="81" t="s">
        <v>189</v>
      </c>
      <c r="M5" s="12" t="s">
        <v>77</v>
      </c>
      <c r="N5" s="23" t="s">
        <v>124</v>
      </c>
      <c r="O5" s="23" t="s">
        <v>12</v>
      </c>
      <c r="P5" s="33" t="s">
        <v>276</v>
      </c>
      <c r="Q5" s="24" t="s">
        <v>9</v>
      </c>
      <c r="R5" s="12"/>
      <c r="S5" s="12"/>
      <c r="T5" s="11" t="s">
        <v>12</v>
      </c>
      <c r="U5" s="70"/>
      <c r="V5" s="71"/>
    </row>
    <row r="6" spans="1:33" s="15" customFormat="1" ht="27.75" customHeight="1" x14ac:dyDescent="0.2">
      <c r="A6" s="92" t="s">
        <v>30</v>
      </c>
      <c r="B6" s="12">
        <f>SUM(C6:G6)</f>
        <v>2</v>
      </c>
      <c r="C6" s="12">
        <v>2</v>
      </c>
      <c r="D6" s="12" t="s">
        <v>12</v>
      </c>
      <c r="E6" s="12" t="s">
        <v>12</v>
      </c>
      <c r="F6" s="12" t="s">
        <v>12</v>
      </c>
      <c r="G6" s="12" t="s">
        <v>12</v>
      </c>
      <c r="H6" s="12" t="s">
        <v>12</v>
      </c>
      <c r="I6" s="12" t="s">
        <v>12</v>
      </c>
      <c r="J6" s="81" t="s">
        <v>164</v>
      </c>
      <c r="K6" s="12" t="s">
        <v>190</v>
      </c>
      <c r="L6" s="81" t="s">
        <v>78</v>
      </c>
      <c r="M6" s="12" t="s">
        <v>79</v>
      </c>
      <c r="N6" s="23" t="s">
        <v>125</v>
      </c>
      <c r="O6" s="23" t="s">
        <v>12</v>
      </c>
      <c r="P6" s="82" t="s">
        <v>12</v>
      </c>
      <c r="Q6" s="24" t="s">
        <v>9</v>
      </c>
      <c r="R6" s="12"/>
      <c r="S6" s="12"/>
      <c r="T6" s="11" t="s">
        <v>12</v>
      </c>
      <c r="U6" s="70"/>
      <c r="V6" s="71"/>
    </row>
    <row r="7" spans="1:33" s="15" customFormat="1" ht="39.75" customHeight="1" x14ac:dyDescent="0.2">
      <c r="A7" s="127" t="s">
        <v>115</v>
      </c>
      <c r="B7" s="128">
        <f>SUM(C7:G8)</f>
        <v>4</v>
      </c>
      <c r="C7" s="128" t="s">
        <v>12</v>
      </c>
      <c r="D7" s="12">
        <v>2</v>
      </c>
      <c r="E7" s="12" t="s">
        <v>12</v>
      </c>
      <c r="F7" s="12" t="s">
        <v>12</v>
      </c>
      <c r="G7" s="12" t="s">
        <v>12</v>
      </c>
      <c r="H7" s="12" t="s">
        <v>12</v>
      </c>
      <c r="I7" s="12" t="s">
        <v>12</v>
      </c>
      <c r="J7" s="102" t="s">
        <v>161</v>
      </c>
      <c r="K7" s="12" t="s">
        <v>150</v>
      </c>
      <c r="L7" s="103" t="s">
        <v>81</v>
      </c>
      <c r="M7" s="11" t="s">
        <v>82</v>
      </c>
      <c r="N7" s="142" t="s">
        <v>162</v>
      </c>
      <c r="O7" s="142" t="s">
        <v>12</v>
      </c>
      <c r="P7" s="142" t="s">
        <v>146</v>
      </c>
      <c r="Q7" s="123" t="s">
        <v>9</v>
      </c>
      <c r="R7" s="115"/>
      <c r="S7" s="115"/>
      <c r="T7" s="145">
        <v>1</v>
      </c>
      <c r="U7" s="146"/>
      <c r="V7" s="71"/>
    </row>
    <row r="8" spans="1:33" s="15" customFormat="1" ht="33" customHeight="1" x14ac:dyDescent="0.2">
      <c r="A8" s="127"/>
      <c r="B8" s="128"/>
      <c r="C8" s="128"/>
      <c r="D8" s="12">
        <v>2</v>
      </c>
      <c r="E8" s="12" t="s">
        <v>12</v>
      </c>
      <c r="F8" s="12" t="s">
        <v>12</v>
      </c>
      <c r="G8" s="12" t="s">
        <v>12</v>
      </c>
      <c r="H8" s="12" t="s">
        <v>12</v>
      </c>
      <c r="I8" s="12" t="s">
        <v>12</v>
      </c>
      <c r="J8" s="81" t="s">
        <v>163</v>
      </c>
      <c r="K8" s="12" t="s">
        <v>19</v>
      </c>
      <c r="L8" s="103" t="s">
        <v>83</v>
      </c>
      <c r="M8" s="11" t="s">
        <v>84</v>
      </c>
      <c r="N8" s="142"/>
      <c r="O8" s="142"/>
      <c r="P8" s="142"/>
      <c r="Q8" s="124"/>
      <c r="R8" s="116"/>
      <c r="S8" s="116"/>
      <c r="T8" s="145"/>
      <c r="U8" s="146"/>
      <c r="V8" s="71"/>
    </row>
    <row r="9" spans="1:33" ht="27" customHeight="1" x14ac:dyDescent="0.2">
      <c r="A9" s="149" t="s">
        <v>298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60">
        <v>475</v>
      </c>
      <c r="V9" s="60">
        <v>18.5</v>
      </c>
    </row>
    <row r="10" spans="1:33" s="15" customFormat="1" ht="30" customHeight="1" x14ac:dyDescent="0.2">
      <c r="A10" s="93" t="s">
        <v>168</v>
      </c>
      <c r="B10" s="12">
        <v>75</v>
      </c>
      <c r="C10" s="12">
        <v>15</v>
      </c>
      <c r="D10" s="12">
        <v>30</v>
      </c>
      <c r="E10" s="12" t="s">
        <v>12</v>
      </c>
      <c r="F10" s="12">
        <v>30</v>
      </c>
      <c r="G10" s="12" t="s">
        <v>12</v>
      </c>
      <c r="H10" s="12" t="s">
        <v>12</v>
      </c>
      <c r="I10" s="12" t="s">
        <v>12</v>
      </c>
      <c r="J10" s="81" t="s">
        <v>335</v>
      </c>
      <c r="K10" s="12" t="s">
        <v>336</v>
      </c>
      <c r="L10" s="81" t="s">
        <v>85</v>
      </c>
      <c r="M10" s="12" t="s">
        <v>340</v>
      </c>
      <c r="N10" s="23" t="s">
        <v>126</v>
      </c>
      <c r="O10" s="23" t="s">
        <v>205</v>
      </c>
      <c r="P10" s="33" t="s">
        <v>341</v>
      </c>
      <c r="Q10" s="25" t="s">
        <v>262</v>
      </c>
      <c r="R10" s="62"/>
      <c r="S10" s="62"/>
      <c r="T10" s="223">
        <v>3</v>
      </c>
      <c r="U10" s="70"/>
      <c r="V10" s="71"/>
    </row>
    <row r="11" spans="1:33" s="15" customFormat="1" ht="38.25" customHeight="1" x14ac:dyDescent="0.2">
      <c r="A11" s="92" t="s">
        <v>315</v>
      </c>
      <c r="B11" s="12">
        <v>85</v>
      </c>
      <c r="C11" s="12">
        <v>15</v>
      </c>
      <c r="D11" s="12">
        <v>40</v>
      </c>
      <c r="E11" s="12">
        <v>20</v>
      </c>
      <c r="F11" s="12">
        <v>10</v>
      </c>
      <c r="G11" s="12" t="s">
        <v>12</v>
      </c>
      <c r="H11" s="12" t="s">
        <v>12</v>
      </c>
      <c r="I11" s="12" t="s">
        <v>12</v>
      </c>
      <c r="J11" s="81" t="s">
        <v>344</v>
      </c>
      <c r="K11" s="12" t="s">
        <v>20</v>
      </c>
      <c r="L11" s="81" t="s">
        <v>85</v>
      </c>
      <c r="M11" s="12" t="s">
        <v>86</v>
      </c>
      <c r="N11" s="23" t="s">
        <v>127</v>
      </c>
      <c r="O11" s="23" t="s">
        <v>208</v>
      </c>
      <c r="P11" s="33" t="s">
        <v>144</v>
      </c>
      <c r="Q11" s="43" t="s">
        <v>263</v>
      </c>
      <c r="R11" s="62"/>
      <c r="S11" s="62"/>
      <c r="T11" s="223">
        <v>3</v>
      </c>
      <c r="U11" s="171"/>
      <c r="V11" s="172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</row>
    <row r="12" spans="1:33" s="15" customFormat="1" ht="30.75" customHeight="1" x14ac:dyDescent="0.2">
      <c r="A12" s="117" t="s">
        <v>314</v>
      </c>
      <c r="B12" s="115">
        <v>35</v>
      </c>
      <c r="C12" s="115">
        <v>10</v>
      </c>
      <c r="D12" s="12">
        <v>17</v>
      </c>
      <c r="E12" s="12">
        <v>3</v>
      </c>
      <c r="F12" s="12" t="s">
        <v>12</v>
      </c>
      <c r="G12" s="12" t="s">
        <v>12</v>
      </c>
      <c r="H12" s="12" t="s">
        <v>12</v>
      </c>
      <c r="I12" s="12" t="s">
        <v>12</v>
      </c>
      <c r="J12" s="81" t="s">
        <v>240</v>
      </c>
      <c r="K12" s="12" t="s">
        <v>21</v>
      </c>
      <c r="L12" s="103" t="s">
        <v>156</v>
      </c>
      <c r="M12" s="11" t="s">
        <v>157</v>
      </c>
      <c r="N12" s="23" t="s">
        <v>128</v>
      </c>
      <c r="O12" s="23" t="s">
        <v>209</v>
      </c>
      <c r="P12" s="119" t="s">
        <v>277</v>
      </c>
      <c r="Q12" s="123" t="s">
        <v>9</v>
      </c>
      <c r="R12" s="115"/>
      <c r="S12" s="94"/>
      <c r="T12" s="226">
        <v>1</v>
      </c>
      <c r="U12" s="173"/>
      <c r="V12" s="146"/>
    </row>
    <row r="13" spans="1:33" s="15" customFormat="1" ht="30.75" customHeight="1" x14ac:dyDescent="0.2">
      <c r="A13" s="118"/>
      <c r="B13" s="116"/>
      <c r="C13" s="116"/>
      <c r="D13" s="12">
        <v>5</v>
      </c>
      <c r="E13" s="12"/>
      <c r="F13" s="12"/>
      <c r="G13" s="12"/>
      <c r="H13" s="12"/>
      <c r="I13" s="12"/>
      <c r="J13" s="81" t="s">
        <v>344</v>
      </c>
      <c r="K13" s="12" t="s">
        <v>20</v>
      </c>
      <c r="L13" s="103" t="s">
        <v>85</v>
      </c>
      <c r="M13" s="11" t="s">
        <v>86</v>
      </c>
      <c r="N13" s="33" t="s">
        <v>353</v>
      </c>
      <c r="O13" s="23" t="s">
        <v>208</v>
      </c>
      <c r="P13" s="120"/>
      <c r="Q13" s="124"/>
      <c r="R13" s="116"/>
      <c r="S13" s="95"/>
      <c r="T13" s="227"/>
      <c r="U13" s="173"/>
      <c r="V13" s="146"/>
    </row>
    <row r="14" spans="1:33" s="15" customFormat="1" ht="30" customHeight="1" x14ac:dyDescent="0.2">
      <c r="A14" s="92" t="s">
        <v>316</v>
      </c>
      <c r="B14" s="12">
        <v>80</v>
      </c>
      <c r="C14" s="12">
        <v>20</v>
      </c>
      <c r="D14" s="12">
        <v>30</v>
      </c>
      <c r="E14" s="12" t="s">
        <v>12</v>
      </c>
      <c r="F14" s="12">
        <v>30</v>
      </c>
      <c r="G14" s="12" t="s">
        <v>12</v>
      </c>
      <c r="H14" s="12" t="s">
        <v>12</v>
      </c>
      <c r="I14" s="12" t="s">
        <v>12</v>
      </c>
      <c r="J14" s="81" t="s">
        <v>87</v>
      </c>
      <c r="K14" s="12" t="s">
        <v>22</v>
      </c>
      <c r="L14" s="81" t="s">
        <v>256</v>
      </c>
      <c r="M14" s="12" t="s">
        <v>257</v>
      </c>
      <c r="N14" s="23" t="s">
        <v>129</v>
      </c>
      <c r="O14" s="23" t="s">
        <v>204</v>
      </c>
      <c r="P14" s="33" t="s">
        <v>278</v>
      </c>
      <c r="Q14" s="43" t="s">
        <v>8</v>
      </c>
      <c r="R14" s="62"/>
      <c r="S14" s="62"/>
      <c r="T14" s="223">
        <v>3</v>
      </c>
      <c r="U14" s="173"/>
      <c r="V14" s="146"/>
    </row>
    <row r="15" spans="1:33" s="15" customFormat="1" ht="28.5" customHeight="1" x14ac:dyDescent="0.2">
      <c r="A15" s="92" t="s">
        <v>35</v>
      </c>
      <c r="B15" s="12">
        <f>SUM(C15:G15)</f>
        <v>50</v>
      </c>
      <c r="C15" s="12">
        <v>15</v>
      </c>
      <c r="D15" s="12">
        <v>25</v>
      </c>
      <c r="E15" s="12">
        <v>10</v>
      </c>
      <c r="F15" s="12" t="s">
        <v>12</v>
      </c>
      <c r="G15" s="12" t="s">
        <v>12</v>
      </c>
      <c r="H15" s="12" t="s">
        <v>12</v>
      </c>
      <c r="I15" s="12" t="s">
        <v>12</v>
      </c>
      <c r="J15" s="81" t="s">
        <v>87</v>
      </c>
      <c r="K15" s="12" t="s">
        <v>22</v>
      </c>
      <c r="L15" s="81" t="s">
        <v>256</v>
      </c>
      <c r="M15" s="12" t="s">
        <v>257</v>
      </c>
      <c r="N15" s="23" t="s">
        <v>129</v>
      </c>
      <c r="O15" s="23" t="s">
        <v>207</v>
      </c>
      <c r="P15" s="33" t="s">
        <v>279</v>
      </c>
      <c r="Q15" s="43" t="s">
        <v>9</v>
      </c>
      <c r="R15" s="62"/>
      <c r="S15" s="62"/>
      <c r="T15" s="11">
        <v>2</v>
      </c>
      <c r="U15" s="70"/>
      <c r="V15" s="71"/>
    </row>
    <row r="16" spans="1:33" s="15" customFormat="1" ht="30" customHeight="1" x14ac:dyDescent="0.2">
      <c r="A16" s="117" t="s">
        <v>32</v>
      </c>
      <c r="B16" s="115">
        <v>75</v>
      </c>
      <c r="C16" s="94">
        <v>15</v>
      </c>
      <c r="D16" s="12">
        <v>40</v>
      </c>
      <c r="E16" s="12">
        <v>16</v>
      </c>
      <c r="F16" s="12" t="s">
        <v>12</v>
      </c>
      <c r="G16" s="12" t="s">
        <v>12</v>
      </c>
      <c r="H16" s="12" t="s">
        <v>12</v>
      </c>
      <c r="I16" s="12" t="s">
        <v>12</v>
      </c>
      <c r="J16" s="81" t="s">
        <v>241</v>
      </c>
      <c r="K16" s="11" t="s">
        <v>25</v>
      </c>
      <c r="L16" s="103" t="s">
        <v>85</v>
      </c>
      <c r="M16" s="11" t="s">
        <v>86</v>
      </c>
      <c r="N16" s="121" t="s">
        <v>353</v>
      </c>
      <c r="O16" s="121" t="s">
        <v>206</v>
      </c>
      <c r="P16" s="119" t="s">
        <v>280</v>
      </c>
      <c r="Q16" s="123" t="s">
        <v>9</v>
      </c>
      <c r="R16" s="115"/>
      <c r="S16" s="115"/>
      <c r="T16" s="125">
        <v>3</v>
      </c>
      <c r="U16" s="161"/>
      <c r="V16" s="162"/>
    </row>
    <row r="17" spans="1:22" s="15" customFormat="1" ht="30" customHeight="1" x14ac:dyDescent="0.2">
      <c r="A17" s="118"/>
      <c r="B17" s="116"/>
      <c r="C17" s="94"/>
      <c r="D17" s="12"/>
      <c r="E17" s="12">
        <v>4</v>
      </c>
      <c r="F17" s="12"/>
      <c r="G17" s="12"/>
      <c r="H17" s="12"/>
      <c r="I17" s="12"/>
      <c r="J17" s="81" t="s">
        <v>344</v>
      </c>
      <c r="K17" s="12" t="s">
        <v>20</v>
      </c>
      <c r="L17" s="103" t="s">
        <v>85</v>
      </c>
      <c r="M17" s="11" t="s">
        <v>86</v>
      </c>
      <c r="N17" s="122"/>
      <c r="O17" s="122"/>
      <c r="P17" s="120"/>
      <c r="Q17" s="124"/>
      <c r="R17" s="116"/>
      <c r="S17" s="116"/>
      <c r="T17" s="126"/>
      <c r="U17" s="97"/>
      <c r="V17" s="97"/>
    </row>
    <row r="18" spans="1:22" s="15" customFormat="1" ht="30" customHeight="1" x14ac:dyDescent="0.2">
      <c r="A18" s="86" t="s">
        <v>112</v>
      </c>
      <c r="B18" s="26">
        <v>35</v>
      </c>
      <c r="C18" s="12">
        <v>15</v>
      </c>
      <c r="D18" s="12">
        <v>15</v>
      </c>
      <c r="E18" s="12">
        <v>5</v>
      </c>
      <c r="F18" s="12" t="s">
        <v>12</v>
      </c>
      <c r="G18" s="12" t="s">
        <v>12</v>
      </c>
      <c r="H18" s="12" t="s">
        <v>12</v>
      </c>
      <c r="I18" s="12" t="s">
        <v>12</v>
      </c>
      <c r="J18" s="81" t="s">
        <v>113</v>
      </c>
      <c r="K18" s="12" t="s">
        <v>54</v>
      </c>
      <c r="L18" s="81" t="s">
        <v>85</v>
      </c>
      <c r="M18" s="12" t="s">
        <v>103</v>
      </c>
      <c r="N18" s="23" t="s">
        <v>130</v>
      </c>
      <c r="O18" s="23" t="s">
        <v>210</v>
      </c>
      <c r="P18" s="33" t="s">
        <v>281</v>
      </c>
      <c r="Q18" s="24" t="s">
        <v>9</v>
      </c>
      <c r="R18" s="12"/>
      <c r="S18" s="12"/>
      <c r="T18" s="11">
        <v>2</v>
      </c>
      <c r="U18" s="70"/>
      <c r="V18" s="71"/>
    </row>
    <row r="19" spans="1:22" s="16" customFormat="1" ht="45.95" customHeight="1" x14ac:dyDescent="0.2">
      <c r="A19" s="86" t="s">
        <v>312</v>
      </c>
      <c r="B19" s="11">
        <f>SUM(C19:G19)</f>
        <v>40</v>
      </c>
      <c r="C19" s="11">
        <v>10</v>
      </c>
      <c r="D19" s="11">
        <v>15</v>
      </c>
      <c r="E19" s="11">
        <v>15</v>
      </c>
      <c r="F19" s="11" t="s">
        <v>12</v>
      </c>
      <c r="G19" s="11" t="s">
        <v>12</v>
      </c>
      <c r="H19" s="11" t="s">
        <v>12</v>
      </c>
      <c r="I19" s="11" t="s">
        <v>12</v>
      </c>
      <c r="J19" s="103" t="s">
        <v>271</v>
      </c>
      <c r="K19" s="11" t="s">
        <v>37</v>
      </c>
      <c r="L19" s="103" t="s">
        <v>158</v>
      </c>
      <c r="M19" s="11" t="s">
        <v>159</v>
      </c>
      <c r="N19" s="27" t="s">
        <v>134</v>
      </c>
      <c r="O19" s="27" t="s">
        <v>227</v>
      </c>
      <c r="P19" s="27" t="s">
        <v>147</v>
      </c>
      <c r="Q19" s="24" t="s">
        <v>9</v>
      </c>
      <c r="R19" s="11"/>
      <c r="S19" s="11">
        <v>1</v>
      </c>
      <c r="T19" s="11">
        <v>1</v>
      </c>
      <c r="U19" s="185"/>
      <c r="V19" s="186"/>
    </row>
    <row r="20" spans="1:22" ht="27" customHeight="1" x14ac:dyDescent="0.2">
      <c r="A20" s="150" t="s">
        <v>299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60">
        <v>265</v>
      </c>
      <c r="V20" s="60">
        <v>10</v>
      </c>
    </row>
    <row r="21" spans="1:22" s="15" customFormat="1" ht="30" customHeight="1" x14ac:dyDescent="0.2">
      <c r="A21" s="92" t="s">
        <v>116</v>
      </c>
      <c r="B21" s="12">
        <v>60</v>
      </c>
      <c r="C21" s="12" t="s">
        <v>12</v>
      </c>
      <c r="D21" s="12" t="s">
        <v>12</v>
      </c>
      <c r="E21" s="12" t="s">
        <v>12</v>
      </c>
      <c r="F21" s="12">
        <v>60</v>
      </c>
      <c r="G21" s="12" t="s">
        <v>12</v>
      </c>
      <c r="H21" s="12" t="s">
        <v>12</v>
      </c>
      <c r="I21" s="12" t="s">
        <v>12</v>
      </c>
      <c r="J21" s="81" t="s">
        <v>88</v>
      </c>
      <c r="K21" s="12" t="s">
        <v>151</v>
      </c>
      <c r="L21" s="81" t="s">
        <v>191</v>
      </c>
      <c r="M21" s="12" t="s">
        <v>89</v>
      </c>
      <c r="N21" s="23" t="s">
        <v>131</v>
      </c>
      <c r="O21" s="23" t="s">
        <v>215</v>
      </c>
      <c r="P21" s="33" t="s">
        <v>282</v>
      </c>
      <c r="Q21" s="24" t="s">
        <v>9</v>
      </c>
      <c r="R21" s="12"/>
      <c r="S21" s="12"/>
      <c r="T21" s="11">
        <v>2</v>
      </c>
      <c r="U21" s="70"/>
      <c r="V21" s="71"/>
    </row>
    <row r="22" spans="1:22" s="15" customFormat="1" ht="30" customHeight="1" x14ac:dyDescent="0.2">
      <c r="A22" s="127" t="s">
        <v>33</v>
      </c>
      <c r="B22" s="128">
        <v>65</v>
      </c>
      <c r="C22" s="128">
        <v>20</v>
      </c>
      <c r="D22" s="12">
        <v>10</v>
      </c>
      <c r="E22" s="12">
        <v>10</v>
      </c>
      <c r="F22" s="12">
        <v>9</v>
      </c>
      <c r="G22" s="12" t="s">
        <v>12</v>
      </c>
      <c r="H22" s="12" t="s">
        <v>12</v>
      </c>
      <c r="I22" s="12" t="s">
        <v>12</v>
      </c>
      <c r="J22" s="81" t="s">
        <v>306</v>
      </c>
      <c r="K22" s="12" t="s">
        <v>26</v>
      </c>
      <c r="L22" s="81" t="s">
        <v>256</v>
      </c>
      <c r="M22" s="12" t="s">
        <v>258</v>
      </c>
      <c r="N22" s="154" t="s">
        <v>246</v>
      </c>
      <c r="O22" s="154" t="s">
        <v>211</v>
      </c>
      <c r="P22" s="129" t="s">
        <v>370</v>
      </c>
      <c r="Q22" s="153" t="s">
        <v>9</v>
      </c>
      <c r="R22" s="115"/>
      <c r="S22" s="115"/>
      <c r="T22" s="145">
        <v>3</v>
      </c>
      <c r="U22" s="70"/>
      <c r="V22" s="71"/>
    </row>
    <row r="23" spans="1:22" s="15" customFormat="1" ht="30" customHeight="1" x14ac:dyDescent="0.2">
      <c r="A23" s="127"/>
      <c r="B23" s="128"/>
      <c r="C23" s="128"/>
      <c r="D23" s="12">
        <v>10</v>
      </c>
      <c r="E23" s="12"/>
      <c r="F23" s="12">
        <v>6</v>
      </c>
      <c r="G23" s="12" t="s">
        <v>12</v>
      </c>
      <c r="H23" s="12" t="s">
        <v>12</v>
      </c>
      <c r="I23" s="12" t="s">
        <v>12</v>
      </c>
      <c r="J23" s="81" t="s">
        <v>181</v>
      </c>
      <c r="K23" s="12" t="s">
        <v>180</v>
      </c>
      <c r="L23" s="103" t="s">
        <v>96</v>
      </c>
      <c r="M23" s="12" t="s">
        <v>182</v>
      </c>
      <c r="N23" s="154"/>
      <c r="O23" s="154"/>
      <c r="P23" s="129"/>
      <c r="Q23" s="153"/>
      <c r="R23" s="116"/>
      <c r="S23" s="116"/>
      <c r="T23" s="145"/>
      <c r="U23" s="70"/>
      <c r="V23" s="71"/>
    </row>
    <row r="24" spans="1:22" s="15" customFormat="1" ht="40.5" customHeight="1" x14ac:dyDescent="0.2">
      <c r="A24" s="92" t="s">
        <v>117</v>
      </c>
      <c r="B24" s="12">
        <v>60</v>
      </c>
      <c r="C24" s="12">
        <v>20</v>
      </c>
      <c r="D24" s="12">
        <v>25</v>
      </c>
      <c r="E24" s="12">
        <v>15</v>
      </c>
      <c r="F24" s="12" t="s">
        <v>12</v>
      </c>
      <c r="G24" s="12" t="s">
        <v>12</v>
      </c>
      <c r="H24" s="12" t="s">
        <v>12</v>
      </c>
      <c r="I24" s="12" t="s">
        <v>12</v>
      </c>
      <c r="J24" s="81" t="s">
        <v>242</v>
      </c>
      <c r="K24" s="12" t="s">
        <v>28</v>
      </c>
      <c r="L24" s="81" t="s">
        <v>91</v>
      </c>
      <c r="M24" s="12" t="s">
        <v>92</v>
      </c>
      <c r="N24" s="23" t="s">
        <v>247</v>
      </c>
      <c r="O24" s="23" t="s">
        <v>213</v>
      </c>
      <c r="P24" s="23" t="s">
        <v>145</v>
      </c>
      <c r="Q24" s="24" t="s">
        <v>9</v>
      </c>
      <c r="R24" s="12"/>
      <c r="S24" s="12"/>
      <c r="T24" s="11">
        <v>2</v>
      </c>
      <c r="U24" s="70"/>
      <c r="V24" s="71"/>
    </row>
    <row r="25" spans="1:22" s="15" customFormat="1" ht="39.75" customHeight="1" x14ac:dyDescent="0.2">
      <c r="A25" s="92" t="s">
        <v>34</v>
      </c>
      <c r="B25" s="12">
        <v>50</v>
      </c>
      <c r="C25" s="12">
        <v>15</v>
      </c>
      <c r="D25" s="12">
        <v>25</v>
      </c>
      <c r="E25" s="12">
        <v>10</v>
      </c>
      <c r="F25" s="12" t="s">
        <v>12</v>
      </c>
      <c r="G25" s="12" t="s">
        <v>12</v>
      </c>
      <c r="H25" s="12" t="s">
        <v>12</v>
      </c>
      <c r="I25" s="12" t="s">
        <v>12</v>
      </c>
      <c r="J25" s="81" t="s">
        <v>181</v>
      </c>
      <c r="K25" s="12" t="s">
        <v>180</v>
      </c>
      <c r="L25" s="81" t="s">
        <v>91</v>
      </c>
      <c r="M25" s="12" t="s">
        <v>92</v>
      </c>
      <c r="N25" s="23" t="s">
        <v>247</v>
      </c>
      <c r="O25" s="23" t="s">
        <v>212</v>
      </c>
      <c r="P25" s="33" t="s">
        <v>267</v>
      </c>
      <c r="Q25" s="24" t="s">
        <v>9</v>
      </c>
      <c r="R25" s="12"/>
      <c r="S25" s="12"/>
      <c r="T25" s="11">
        <v>2</v>
      </c>
      <c r="U25" s="173"/>
      <c r="V25" s="146"/>
    </row>
    <row r="26" spans="1:22" s="14" customFormat="1" ht="39.75" customHeight="1" x14ac:dyDescent="0.2">
      <c r="A26" s="86" t="s">
        <v>311</v>
      </c>
      <c r="B26" s="11">
        <f>SUM(C26:G26)</f>
        <v>30</v>
      </c>
      <c r="C26" s="11">
        <v>15</v>
      </c>
      <c r="D26" s="11">
        <v>10</v>
      </c>
      <c r="E26" s="11">
        <v>5</v>
      </c>
      <c r="F26" s="11" t="s">
        <v>12</v>
      </c>
      <c r="G26" s="80" t="s">
        <v>12</v>
      </c>
      <c r="H26" s="80" t="s">
        <v>12</v>
      </c>
      <c r="I26" s="80" t="s">
        <v>12</v>
      </c>
      <c r="J26" s="81" t="s">
        <v>273</v>
      </c>
      <c r="K26" s="12" t="s">
        <v>269</v>
      </c>
      <c r="L26" s="103" t="s">
        <v>96</v>
      </c>
      <c r="M26" s="11" t="s">
        <v>194</v>
      </c>
      <c r="N26" s="27" t="s">
        <v>252</v>
      </c>
      <c r="O26" s="45" t="s">
        <v>214</v>
      </c>
      <c r="P26" s="48" t="s">
        <v>371</v>
      </c>
      <c r="Q26" s="44" t="s">
        <v>9</v>
      </c>
      <c r="R26" s="52"/>
      <c r="S26" s="52"/>
      <c r="T26" s="11">
        <v>1</v>
      </c>
      <c r="U26" s="174"/>
      <c r="V26" s="175"/>
    </row>
    <row r="27" spans="1:22" s="15" customFormat="1" ht="31.5" customHeight="1" x14ac:dyDescent="0.2">
      <c r="A27" s="151" t="s">
        <v>300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60" t="s">
        <v>363</v>
      </c>
      <c r="V27" s="60" t="s">
        <v>367</v>
      </c>
    </row>
    <row r="28" spans="1:22" s="15" customFormat="1" ht="39" customHeight="1" x14ac:dyDescent="0.2">
      <c r="A28" s="92" t="s">
        <v>74</v>
      </c>
      <c r="B28" s="12">
        <v>315</v>
      </c>
      <c r="C28" s="12">
        <v>55</v>
      </c>
      <c r="D28" s="12">
        <v>60</v>
      </c>
      <c r="E28" s="12" t="s">
        <v>12</v>
      </c>
      <c r="F28" s="12" t="s">
        <v>12</v>
      </c>
      <c r="G28" s="12">
        <v>200</v>
      </c>
      <c r="H28" s="12" t="s">
        <v>12</v>
      </c>
      <c r="I28" s="12" t="s">
        <v>12</v>
      </c>
      <c r="J28" s="102" t="s">
        <v>334</v>
      </c>
      <c r="K28" s="12" t="s">
        <v>24</v>
      </c>
      <c r="L28" s="81" t="s">
        <v>91</v>
      </c>
      <c r="M28" s="12" t="s">
        <v>94</v>
      </c>
      <c r="N28" s="23" t="s">
        <v>133</v>
      </c>
      <c r="O28" s="23" t="s">
        <v>216</v>
      </c>
      <c r="P28" s="23" t="s">
        <v>152</v>
      </c>
      <c r="Q28" s="24" t="s">
        <v>10</v>
      </c>
      <c r="R28" s="223">
        <v>3</v>
      </c>
      <c r="S28" s="223">
        <v>6</v>
      </c>
      <c r="T28" s="223">
        <v>4</v>
      </c>
      <c r="U28" s="183"/>
      <c r="V28" s="184"/>
    </row>
    <row r="29" spans="1:22" s="15" customFormat="1" ht="39.75" customHeight="1" x14ac:dyDescent="0.2">
      <c r="A29" s="92" t="s">
        <v>195</v>
      </c>
      <c r="B29" s="12">
        <v>35</v>
      </c>
      <c r="C29" s="12">
        <v>15</v>
      </c>
      <c r="D29" s="12">
        <v>10</v>
      </c>
      <c r="E29" s="12">
        <v>10</v>
      </c>
      <c r="F29" s="12" t="s">
        <v>12</v>
      </c>
      <c r="G29" s="12" t="s">
        <v>12</v>
      </c>
      <c r="H29" s="12" t="s">
        <v>12</v>
      </c>
      <c r="I29" s="12" t="s">
        <v>12</v>
      </c>
      <c r="J29" s="81" t="s">
        <v>242</v>
      </c>
      <c r="K29" s="12" t="s">
        <v>28</v>
      </c>
      <c r="L29" s="81" t="s">
        <v>91</v>
      </c>
      <c r="M29" s="12" t="s">
        <v>92</v>
      </c>
      <c r="N29" s="23" t="s">
        <v>247</v>
      </c>
      <c r="O29" s="23" t="s">
        <v>217</v>
      </c>
      <c r="P29" s="33" t="s">
        <v>284</v>
      </c>
      <c r="Q29" s="24" t="s">
        <v>9</v>
      </c>
      <c r="R29" s="12"/>
      <c r="S29" s="12"/>
      <c r="T29" s="223">
        <v>1</v>
      </c>
      <c r="U29" s="173"/>
      <c r="V29" s="146"/>
    </row>
    <row r="30" spans="1:22" ht="33.75" customHeight="1" x14ac:dyDescent="0.2">
      <c r="A30" s="127" t="s">
        <v>264</v>
      </c>
      <c r="B30" s="128">
        <f>SUM(C30:G31)</f>
        <v>60</v>
      </c>
      <c r="C30" s="128">
        <v>20</v>
      </c>
      <c r="D30" s="12" t="s">
        <v>12</v>
      </c>
      <c r="E30" s="12">
        <v>5</v>
      </c>
      <c r="F30" s="12">
        <v>20</v>
      </c>
      <c r="G30" s="12"/>
      <c r="H30" s="12" t="s">
        <v>12</v>
      </c>
      <c r="I30" s="12" t="s">
        <v>12</v>
      </c>
      <c r="J30" s="102" t="s">
        <v>16</v>
      </c>
      <c r="K30" s="12" t="s">
        <v>23</v>
      </c>
      <c r="L30" s="103" t="s">
        <v>80</v>
      </c>
      <c r="M30" s="11" t="s">
        <v>93</v>
      </c>
      <c r="N30" s="154" t="s">
        <v>154</v>
      </c>
      <c r="O30" s="154" t="s">
        <v>221</v>
      </c>
      <c r="P30" s="129" t="s">
        <v>285</v>
      </c>
      <c r="Q30" s="153" t="s">
        <v>9</v>
      </c>
      <c r="R30" s="115"/>
      <c r="S30" s="224">
        <v>2</v>
      </c>
      <c r="T30" s="145"/>
      <c r="U30" s="181"/>
      <c r="V30" s="182"/>
    </row>
    <row r="31" spans="1:22" s="15" customFormat="1" ht="39" customHeight="1" x14ac:dyDescent="0.2">
      <c r="A31" s="127"/>
      <c r="B31" s="128"/>
      <c r="C31" s="128"/>
      <c r="D31" s="12" t="s">
        <v>12</v>
      </c>
      <c r="E31" s="12">
        <v>5</v>
      </c>
      <c r="F31" s="12">
        <v>10</v>
      </c>
      <c r="G31" s="12"/>
      <c r="H31" s="12" t="s">
        <v>12</v>
      </c>
      <c r="I31" s="12" t="s">
        <v>12</v>
      </c>
      <c r="J31" s="81" t="s">
        <v>296</v>
      </c>
      <c r="K31" s="12" t="s">
        <v>47</v>
      </c>
      <c r="L31" s="81" t="s">
        <v>297</v>
      </c>
      <c r="M31" s="12"/>
      <c r="N31" s="154"/>
      <c r="O31" s="154"/>
      <c r="P31" s="154"/>
      <c r="Q31" s="153"/>
      <c r="R31" s="116"/>
      <c r="S31" s="225"/>
      <c r="T31" s="145"/>
      <c r="U31" s="181"/>
      <c r="V31" s="182"/>
    </row>
    <row r="32" spans="1:22" s="14" customFormat="1" ht="31.5" customHeight="1" x14ac:dyDescent="0.2">
      <c r="A32" s="61" t="s">
        <v>310</v>
      </c>
      <c r="B32" s="11">
        <v>40</v>
      </c>
      <c r="C32" s="11">
        <v>20</v>
      </c>
      <c r="D32" s="11">
        <v>10</v>
      </c>
      <c r="E32" s="11">
        <v>10</v>
      </c>
      <c r="F32" s="11" t="s">
        <v>12</v>
      </c>
      <c r="G32" s="11" t="s">
        <v>12</v>
      </c>
      <c r="H32" s="11" t="s">
        <v>12</v>
      </c>
      <c r="I32" s="11" t="s">
        <v>12</v>
      </c>
      <c r="J32" s="81" t="s">
        <v>240</v>
      </c>
      <c r="K32" s="12" t="s">
        <v>21</v>
      </c>
      <c r="L32" s="103" t="s">
        <v>156</v>
      </c>
      <c r="M32" s="11" t="s">
        <v>157</v>
      </c>
      <c r="N32" s="23" t="s">
        <v>128</v>
      </c>
      <c r="O32" s="27" t="s">
        <v>230</v>
      </c>
      <c r="P32" s="96" t="s">
        <v>277</v>
      </c>
      <c r="Q32" s="36" t="s">
        <v>55</v>
      </c>
      <c r="R32" s="61"/>
      <c r="S32" s="61"/>
      <c r="T32" s="223">
        <v>1</v>
      </c>
      <c r="U32" s="174"/>
      <c r="V32" s="175"/>
    </row>
    <row r="33" spans="1:37" s="15" customFormat="1" ht="34.5" customHeight="1" x14ac:dyDescent="0.2">
      <c r="A33" s="150" t="s">
        <v>301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5"/>
      <c r="M33" s="155"/>
      <c r="N33" s="150"/>
      <c r="O33" s="150"/>
      <c r="P33" s="155"/>
      <c r="Q33" s="150"/>
      <c r="R33" s="150"/>
      <c r="S33" s="150"/>
      <c r="T33" s="150"/>
      <c r="U33" s="60" t="s">
        <v>352</v>
      </c>
      <c r="V33" s="60" t="s">
        <v>366</v>
      </c>
    </row>
    <row r="34" spans="1:37" s="5" customFormat="1" ht="39" customHeight="1" x14ac:dyDescent="0.2">
      <c r="A34" s="86" t="s">
        <v>261</v>
      </c>
      <c r="B34" s="11">
        <v>25</v>
      </c>
      <c r="C34" s="11">
        <v>5</v>
      </c>
      <c r="D34" s="11">
        <v>10</v>
      </c>
      <c r="E34" s="11" t="s">
        <v>12</v>
      </c>
      <c r="F34" s="11">
        <v>10</v>
      </c>
      <c r="G34" s="11"/>
      <c r="H34" s="11" t="s">
        <v>12</v>
      </c>
      <c r="I34" s="11" t="s">
        <v>12</v>
      </c>
      <c r="J34" s="103" t="s">
        <v>270</v>
      </c>
      <c r="K34" s="46" t="s">
        <v>66</v>
      </c>
      <c r="L34" s="81" t="s">
        <v>256</v>
      </c>
      <c r="M34" s="11" t="s">
        <v>287</v>
      </c>
      <c r="N34" s="27" t="s">
        <v>143</v>
      </c>
      <c r="O34" s="45" t="s">
        <v>229</v>
      </c>
      <c r="P34" s="37" t="s">
        <v>286</v>
      </c>
      <c r="Q34" s="44" t="s">
        <v>9</v>
      </c>
      <c r="R34" s="52"/>
      <c r="S34" s="52">
        <v>0.5</v>
      </c>
      <c r="T34" s="11">
        <v>0.5</v>
      </c>
      <c r="U34" s="179"/>
      <c r="V34" s="180"/>
    </row>
    <row r="35" spans="1:37" s="5" customFormat="1" ht="39" customHeight="1" x14ac:dyDescent="0.2">
      <c r="A35" s="192" t="s">
        <v>347</v>
      </c>
      <c r="B35" s="125">
        <v>60</v>
      </c>
      <c r="C35" s="11">
        <v>15</v>
      </c>
      <c r="D35" s="11">
        <v>5</v>
      </c>
      <c r="E35" s="11"/>
      <c r="F35" s="11"/>
      <c r="G35" s="11"/>
      <c r="H35" s="11"/>
      <c r="I35" s="11"/>
      <c r="J35" s="81" t="s">
        <v>242</v>
      </c>
      <c r="K35" s="12" t="s">
        <v>28</v>
      </c>
      <c r="L35" s="81" t="s">
        <v>91</v>
      </c>
      <c r="M35" s="12" t="s">
        <v>92</v>
      </c>
      <c r="N35" s="23" t="s">
        <v>247</v>
      </c>
      <c r="O35" s="160" t="s">
        <v>255</v>
      </c>
      <c r="P35" s="166" t="s">
        <v>268</v>
      </c>
      <c r="Q35" s="164" t="s">
        <v>9</v>
      </c>
      <c r="R35" s="52"/>
      <c r="S35" s="52"/>
      <c r="T35" s="11"/>
      <c r="U35" s="176"/>
      <c r="V35" s="113"/>
    </row>
    <row r="36" spans="1:37" s="5" customFormat="1" ht="39" customHeight="1" x14ac:dyDescent="0.2">
      <c r="A36" s="194"/>
      <c r="B36" s="126"/>
      <c r="C36" s="83"/>
      <c r="D36" s="11"/>
      <c r="E36" s="11" t="s">
        <v>12</v>
      </c>
      <c r="F36" s="11" t="s">
        <v>12</v>
      </c>
      <c r="G36" s="11">
        <v>40</v>
      </c>
      <c r="H36" s="11" t="s">
        <v>12</v>
      </c>
      <c r="I36" s="11" t="s">
        <v>12</v>
      </c>
      <c r="J36" s="81" t="s">
        <v>241</v>
      </c>
      <c r="K36" s="11" t="s">
        <v>25</v>
      </c>
      <c r="L36" s="81" t="s">
        <v>91</v>
      </c>
      <c r="M36" s="82" t="s">
        <v>95</v>
      </c>
      <c r="N36" s="37" t="s">
        <v>135</v>
      </c>
      <c r="O36" s="168"/>
      <c r="P36" s="167"/>
      <c r="Q36" s="165"/>
      <c r="R36" s="228">
        <v>1.5</v>
      </c>
      <c r="S36" s="52"/>
      <c r="T36" s="223">
        <v>1</v>
      </c>
      <c r="U36" s="177"/>
      <c r="V36" s="178"/>
    </row>
    <row r="37" spans="1:37" s="5" customFormat="1" ht="37.5" customHeight="1" x14ac:dyDescent="0.2">
      <c r="A37" s="150" t="s">
        <v>175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1"/>
      <c r="M37" s="151"/>
      <c r="N37" s="150"/>
      <c r="O37" s="150"/>
      <c r="P37" s="150"/>
      <c r="Q37" s="150"/>
      <c r="R37" s="150"/>
      <c r="S37" s="150"/>
      <c r="T37" s="150"/>
      <c r="U37" s="60">
        <v>200</v>
      </c>
      <c r="V37" s="60" t="s">
        <v>348</v>
      </c>
    </row>
    <row r="38" spans="1:37" ht="36.75" customHeight="1" x14ac:dyDescent="0.2">
      <c r="A38" s="92" t="s">
        <v>170</v>
      </c>
      <c r="B38" s="12">
        <v>120</v>
      </c>
      <c r="C38" s="12" t="s">
        <v>12</v>
      </c>
      <c r="D38" s="12" t="s">
        <v>12</v>
      </c>
      <c r="E38" s="12" t="s">
        <v>12</v>
      </c>
      <c r="F38" s="12" t="s">
        <v>12</v>
      </c>
      <c r="G38" s="12" t="s">
        <v>12</v>
      </c>
      <c r="H38" s="12" t="s">
        <v>12</v>
      </c>
      <c r="I38" s="12">
        <v>120</v>
      </c>
      <c r="J38" s="153"/>
      <c r="K38" s="153"/>
      <c r="L38" s="153"/>
      <c r="M38" s="153"/>
      <c r="N38" s="153"/>
      <c r="O38" s="153"/>
      <c r="P38" s="153"/>
      <c r="Q38" s="24" t="s">
        <v>9</v>
      </c>
      <c r="R38" s="12">
        <v>4</v>
      </c>
      <c r="S38" s="12"/>
      <c r="T38" s="11"/>
    </row>
    <row r="39" spans="1:37" s="7" customFormat="1" ht="48" customHeight="1" x14ac:dyDescent="0.2">
      <c r="A39" s="86" t="s">
        <v>52</v>
      </c>
      <c r="B39" s="11">
        <v>80</v>
      </c>
      <c r="C39" s="11" t="s">
        <v>12</v>
      </c>
      <c r="D39" s="11" t="s">
        <v>12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>
        <v>80</v>
      </c>
      <c r="J39" s="170"/>
      <c r="K39" s="170"/>
      <c r="L39" s="170"/>
      <c r="M39" s="170"/>
      <c r="N39" s="170"/>
      <c r="O39" s="170"/>
      <c r="P39" s="170"/>
      <c r="Q39" s="28" t="s">
        <v>9</v>
      </c>
      <c r="R39" s="11">
        <v>3</v>
      </c>
      <c r="S39" s="11"/>
      <c r="T39" s="58"/>
      <c r="U39" s="63"/>
      <c r="V39" s="74"/>
    </row>
    <row r="40" spans="1:37" s="15" customFormat="1" ht="34.5" customHeight="1" x14ac:dyDescent="0.2">
      <c r="A40" s="29" t="s">
        <v>31</v>
      </c>
      <c r="B40" s="30">
        <f>SUM(B39,B38,B35,B34,B32,B30,B29,B28,B26,B25,B24,B22,B21,B19,B18,B16,B15,B14,B12,B11,B10,B7,B6,B5)</f>
        <v>1541</v>
      </c>
      <c r="C40" s="30">
        <f>SUM(C35,C34,C32,C30,C29,C28,C26,C25,C24,C22,C19,C18,C16,C15,C14,C12,C11,C10,C6)</f>
        <v>317</v>
      </c>
      <c r="D40" s="30">
        <f>SUM(D35,D34,D32,D29,D28,D26,D25,D24,D23,D22,D19,D18,D16,D15,D14,D13,D12,D11,D10,D8,D7)</f>
        <v>396</v>
      </c>
      <c r="E40" s="30">
        <v>143</v>
      </c>
      <c r="F40" s="30">
        <f>SUM(F34,F31,F30,F23,F22,F21,F14,F11,F10,F5)</f>
        <v>245</v>
      </c>
      <c r="G40" s="30">
        <f>SUM(G36,G28)</f>
        <v>240</v>
      </c>
      <c r="H40" s="30" t="s">
        <v>12</v>
      </c>
      <c r="I40" s="30">
        <f>SUM(I39,I38)</f>
        <v>200</v>
      </c>
      <c r="J40" s="188"/>
      <c r="K40" s="189"/>
      <c r="L40" s="189"/>
      <c r="M40" s="189"/>
      <c r="N40" s="189"/>
      <c r="O40" s="189"/>
      <c r="P40" s="190"/>
      <c r="Q40" s="30" t="s">
        <v>375</v>
      </c>
      <c r="R40" s="30">
        <v>11.5</v>
      </c>
      <c r="S40" s="30">
        <v>9.5</v>
      </c>
      <c r="T40" s="30">
        <v>36.5</v>
      </c>
      <c r="U40" s="30">
        <v>57.5</v>
      </c>
      <c r="V40" s="71"/>
    </row>
    <row r="41" spans="1:37" s="15" customFormat="1" ht="33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70"/>
      <c r="V41" s="71"/>
    </row>
    <row r="42" spans="1:37" ht="48.75" customHeight="1" x14ac:dyDescent="0.2">
      <c r="A42" s="152" t="s">
        <v>308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</row>
    <row r="43" spans="1:37" ht="18.75" customHeight="1" thickBot="1" x14ac:dyDescent="0.25">
      <c r="A43" s="21" t="s">
        <v>3</v>
      </c>
      <c r="B43" s="156" t="s">
        <v>4</v>
      </c>
      <c r="C43" s="156" t="s">
        <v>5</v>
      </c>
      <c r="D43" s="156"/>
      <c r="E43" s="156"/>
      <c r="F43" s="156"/>
      <c r="G43" s="156"/>
      <c r="H43" s="156"/>
      <c r="I43" s="156"/>
      <c r="J43" s="148" t="s">
        <v>6</v>
      </c>
      <c r="K43" s="148"/>
      <c r="L43" s="148" t="s">
        <v>110</v>
      </c>
      <c r="M43" s="148" t="s">
        <v>111</v>
      </c>
      <c r="N43" s="148" t="s">
        <v>123</v>
      </c>
      <c r="O43" s="148" t="s">
        <v>239</v>
      </c>
      <c r="P43" s="148" t="s">
        <v>122</v>
      </c>
      <c r="Q43" s="148" t="s">
        <v>7</v>
      </c>
      <c r="R43" s="157" t="s">
        <v>15</v>
      </c>
      <c r="S43" s="158"/>
      <c r="T43" s="159"/>
    </row>
    <row r="44" spans="1:37" s="3" customFormat="1" ht="45" customHeight="1" thickBot="1" x14ac:dyDescent="0.25">
      <c r="A44" s="21" t="s">
        <v>36</v>
      </c>
      <c r="B44" s="156"/>
      <c r="C44" s="22" t="s">
        <v>13</v>
      </c>
      <c r="D44" s="22" t="s">
        <v>0</v>
      </c>
      <c r="E44" s="22" t="s">
        <v>1</v>
      </c>
      <c r="F44" s="22" t="s">
        <v>2</v>
      </c>
      <c r="G44" s="22" t="s">
        <v>11</v>
      </c>
      <c r="H44" s="22" t="s">
        <v>173</v>
      </c>
      <c r="I44" s="22" t="s">
        <v>174</v>
      </c>
      <c r="J44" s="148"/>
      <c r="K44" s="148"/>
      <c r="L44" s="148"/>
      <c r="M44" s="148"/>
      <c r="N44" s="148"/>
      <c r="O44" s="148"/>
      <c r="P44" s="148"/>
      <c r="Q44" s="148"/>
      <c r="R44" s="65" t="s">
        <v>317</v>
      </c>
      <c r="S44" s="65" t="s">
        <v>318</v>
      </c>
      <c r="T44" s="66" t="s">
        <v>319</v>
      </c>
      <c r="U44" s="63"/>
      <c r="V44" s="75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s="4" customFormat="1" ht="27" customHeight="1" x14ac:dyDescent="0.2">
      <c r="A45" s="169" t="s">
        <v>298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34">
        <v>25</v>
      </c>
      <c r="V45" s="76">
        <v>1.5</v>
      </c>
    </row>
    <row r="46" spans="1:37" s="16" customFormat="1" ht="45.95" customHeight="1" x14ac:dyDescent="0.2">
      <c r="A46" s="86" t="s">
        <v>313</v>
      </c>
      <c r="B46" s="11">
        <f>SUM(C46:G46)</f>
        <v>25</v>
      </c>
      <c r="C46" s="11"/>
      <c r="D46" s="11">
        <v>10</v>
      </c>
      <c r="E46" s="11">
        <v>15</v>
      </c>
      <c r="F46" s="11" t="s">
        <v>12</v>
      </c>
      <c r="G46" s="11" t="s">
        <v>12</v>
      </c>
      <c r="H46" s="11" t="s">
        <v>12</v>
      </c>
      <c r="I46" s="11" t="s">
        <v>12</v>
      </c>
      <c r="J46" s="103" t="s">
        <v>271</v>
      </c>
      <c r="K46" s="11" t="s">
        <v>37</v>
      </c>
      <c r="L46" s="103" t="s">
        <v>158</v>
      </c>
      <c r="M46" s="11" t="s">
        <v>159</v>
      </c>
      <c r="N46" s="27" t="s">
        <v>134</v>
      </c>
      <c r="O46" s="27" t="s">
        <v>227</v>
      </c>
      <c r="P46" s="27" t="s">
        <v>147</v>
      </c>
      <c r="Q46" s="28" t="s">
        <v>183</v>
      </c>
      <c r="R46" s="11"/>
      <c r="S46" s="11">
        <v>0.5</v>
      </c>
      <c r="T46" s="11">
        <v>0.5</v>
      </c>
      <c r="U46" s="72"/>
      <c r="V46" s="73"/>
    </row>
    <row r="47" spans="1:37" s="15" customFormat="1" ht="27" customHeight="1" x14ac:dyDescent="0.2">
      <c r="A47" s="169" t="s">
        <v>299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77">
        <v>60</v>
      </c>
      <c r="V47" s="77">
        <v>3</v>
      </c>
    </row>
    <row r="48" spans="1:37" s="15" customFormat="1" ht="42" customHeight="1" x14ac:dyDescent="0.2">
      <c r="A48" s="86" t="s">
        <v>120</v>
      </c>
      <c r="B48" s="11">
        <f>SUM(C48:G48)</f>
        <v>60</v>
      </c>
      <c r="C48" s="11" t="s">
        <v>12</v>
      </c>
      <c r="D48" s="11" t="s">
        <v>12</v>
      </c>
      <c r="E48" s="11" t="s">
        <v>12</v>
      </c>
      <c r="F48" s="11">
        <v>60</v>
      </c>
      <c r="G48" s="11" t="s">
        <v>12</v>
      </c>
      <c r="H48" s="11" t="s">
        <v>12</v>
      </c>
      <c r="I48" s="11" t="s">
        <v>12</v>
      </c>
      <c r="J48" s="103" t="s">
        <v>39</v>
      </c>
      <c r="K48" s="11" t="s">
        <v>151</v>
      </c>
      <c r="L48" s="81" t="s">
        <v>191</v>
      </c>
      <c r="M48" s="12" t="s">
        <v>89</v>
      </c>
      <c r="N48" s="27" t="s">
        <v>136</v>
      </c>
      <c r="O48" s="27" t="s">
        <v>215</v>
      </c>
      <c r="P48" s="37" t="s">
        <v>282</v>
      </c>
      <c r="Q48" s="28" t="s">
        <v>40</v>
      </c>
      <c r="R48" s="11"/>
      <c r="S48" s="11"/>
      <c r="T48" s="11">
        <v>3</v>
      </c>
      <c r="U48" s="70"/>
      <c r="V48" s="71"/>
    </row>
    <row r="49" spans="1:37" s="6" customFormat="1" ht="34.5" customHeight="1" thickBot="1" x14ac:dyDescent="0.25">
      <c r="A49" s="169" t="s">
        <v>300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34" t="s">
        <v>364</v>
      </c>
      <c r="V49" s="76" t="s">
        <v>331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s="17" customFormat="1" ht="60.95" customHeight="1" x14ac:dyDescent="0.2">
      <c r="A50" s="61" t="s">
        <v>266</v>
      </c>
      <c r="B50" s="11">
        <v>175</v>
      </c>
      <c r="C50" s="11">
        <v>25</v>
      </c>
      <c r="D50" s="11">
        <v>20</v>
      </c>
      <c r="E50" s="11">
        <v>10</v>
      </c>
      <c r="F50" s="11" t="s">
        <v>12</v>
      </c>
      <c r="G50" s="11">
        <v>120</v>
      </c>
      <c r="H50" s="11" t="s">
        <v>12</v>
      </c>
      <c r="I50" s="11" t="s">
        <v>12</v>
      </c>
      <c r="J50" s="81" t="s">
        <v>243</v>
      </c>
      <c r="K50" s="11" t="s">
        <v>28</v>
      </c>
      <c r="L50" s="81" t="s">
        <v>91</v>
      </c>
      <c r="M50" s="12" t="s">
        <v>92</v>
      </c>
      <c r="N50" s="23" t="s">
        <v>247</v>
      </c>
      <c r="O50" s="27" t="s">
        <v>219</v>
      </c>
      <c r="P50" s="27" t="s">
        <v>265</v>
      </c>
      <c r="Q50" s="28" t="s">
        <v>184</v>
      </c>
      <c r="R50" s="11">
        <v>4</v>
      </c>
      <c r="S50" s="11">
        <v>1</v>
      </c>
      <c r="T50" s="11">
        <v>2</v>
      </c>
      <c r="U50" s="70"/>
      <c r="V50" s="73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s="7" customFormat="1" ht="37.5" customHeight="1" x14ac:dyDescent="0.2">
      <c r="A51" s="117" t="s">
        <v>118</v>
      </c>
      <c r="B51" s="115">
        <v>50</v>
      </c>
      <c r="C51" s="12">
        <v>15</v>
      </c>
      <c r="D51" s="12">
        <v>5</v>
      </c>
      <c r="E51" s="12">
        <v>10</v>
      </c>
      <c r="F51" s="12" t="s">
        <v>12</v>
      </c>
      <c r="G51" s="12"/>
      <c r="H51" s="12" t="s">
        <v>12</v>
      </c>
      <c r="I51" s="12" t="s">
        <v>12</v>
      </c>
      <c r="J51" s="81" t="s">
        <v>293</v>
      </c>
      <c r="K51" s="12" t="s">
        <v>27</v>
      </c>
      <c r="L51" s="81" t="s">
        <v>91</v>
      </c>
      <c r="M51" s="11" t="s">
        <v>90</v>
      </c>
      <c r="N51" s="32" t="s">
        <v>132</v>
      </c>
      <c r="O51" s="121" t="s">
        <v>218</v>
      </c>
      <c r="P51" s="119" t="s">
        <v>372</v>
      </c>
      <c r="Q51" s="123" t="s">
        <v>9</v>
      </c>
      <c r="R51" s="128">
        <v>1</v>
      </c>
      <c r="S51" s="115"/>
      <c r="T51" s="125">
        <v>1</v>
      </c>
      <c r="U51" s="63"/>
      <c r="V51" s="74"/>
    </row>
    <row r="52" spans="1:37" s="7" customFormat="1" ht="37.5" customHeight="1" x14ac:dyDescent="0.2">
      <c r="A52" s="118"/>
      <c r="B52" s="116"/>
      <c r="C52" s="12"/>
      <c r="D52" s="12"/>
      <c r="E52" s="12"/>
      <c r="F52" s="12"/>
      <c r="G52" s="12">
        <v>20</v>
      </c>
      <c r="H52" s="12"/>
      <c r="I52" s="12"/>
      <c r="J52" s="102" t="s">
        <v>334</v>
      </c>
      <c r="K52" s="12" t="s">
        <v>24</v>
      </c>
      <c r="L52" s="81" t="s">
        <v>91</v>
      </c>
      <c r="M52" s="11" t="s">
        <v>378</v>
      </c>
      <c r="N52" s="23" t="s">
        <v>133</v>
      </c>
      <c r="O52" s="122"/>
      <c r="P52" s="120"/>
      <c r="Q52" s="124"/>
      <c r="R52" s="128"/>
      <c r="S52" s="116"/>
      <c r="T52" s="126"/>
      <c r="U52" s="72"/>
      <c r="V52" s="74"/>
    </row>
    <row r="53" spans="1:37" s="14" customFormat="1" ht="54" customHeight="1" x14ac:dyDescent="0.2">
      <c r="A53" s="93" t="s">
        <v>201</v>
      </c>
      <c r="B53" s="12">
        <v>45</v>
      </c>
      <c r="C53" s="12">
        <v>15</v>
      </c>
      <c r="D53" s="12">
        <v>15</v>
      </c>
      <c r="E53" s="12">
        <v>15</v>
      </c>
      <c r="F53" s="12" t="s">
        <v>12</v>
      </c>
      <c r="G53" s="12" t="s">
        <v>12</v>
      </c>
      <c r="H53" s="12" t="s">
        <v>12</v>
      </c>
      <c r="I53" s="12" t="s">
        <v>12</v>
      </c>
      <c r="J53" s="81" t="s">
        <v>242</v>
      </c>
      <c r="K53" s="12" t="s">
        <v>28</v>
      </c>
      <c r="L53" s="81" t="s">
        <v>91</v>
      </c>
      <c r="M53" s="12" t="s">
        <v>92</v>
      </c>
      <c r="N53" s="23" t="s">
        <v>247</v>
      </c>
      <c r="O53" s="23" t="s">
        <v>220</v>
      </c>
      <c r="P53" s="33" t="s">
        <v>145</v>
      </c>
      <c r="Q53" s="24" t="s">
        <v>9</v>
      </c>
      <c r="R53" s="12"/>
      <c r="S53" s="12"/>
      <c r="T53" s="11">
        <v>1</v>
      </c>
      <c r="U53" s="198"/>
      <c r="V53" s="199"/>
    </row>
    <row r="54" spans="1:37" s="15" customFormat="1" ht="48" customHeight="1" x14ac:dyDescent="0.2">
      <c r="A54" s="93" t="s">
        <v>196</v>
      </c>
      <c r="B54" s="12">
        <v>30</v>
      </c>
      <c r="C54" s="12">
        <v>15</v>
      </c>
      <c r="D54" s="12">
        <v>5</v>
      </c>
      <c r="E54" s="12">
        <v>10</v>
      </c>
      <c r="F54" s="12" t="s">
        <v>12</v>
      </c>
      <c r="G54" s="12" t="s">
        <v>12</v>
      </c>
      <c r="H54" s="12" t="s">
        <v>12</v>
      </c>
      <c r="I54" s="12" t="s">
        <v>12</v>
      </c>
      <c r="J54" s="81" t="s">
        <v>242</v>
      </c>
      <c r="K54" s="12" t="s">
        <v>28</v>
      </c>
      <c r="L54" s="81" t="s">
        <v>91</v>
      </c>
      <c r="M54" s="12" t="s">
        <v>92</v>
      </c>
      <c r="N54" s="23" t="s">
        <v>247</v>
      </c>
      <c r="O54" s="23" t="s">
        <v>223</v>
      </c>
      <c r="P54" s="47" t="s">
        <v>267</v>
      </c>
      <c r="Q54" s="24" t="s">
        <v>9</v>
      </c>
      <c r="R54" s="12"/>
      <c r="S54" s="12"/>
      <c r="T54" s="11">
        <v>1</v>
      </c>
      <c r="U54" s="70"/>
      <c r="V54" s="71"/>
    </row>
    <row r="55" spans="1:37" s="7" customFormat="1" ht="36.75" customHeight="1" thickBot="1" x14ac:dyDescent="0.25">
      <c r="A55" s="169" t="s">
        <v>301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95"/>
      <c r="Q55" s="169"/>
      <c r="R55" s="169"/>
      <c r="S55" s="169"/>
      <c r="T55" s="169"/>
      <c r="U55" s="34" t="s">
        <v>365</v>
      </c>
      <c r="V55" s="76" t="s">
        <v>381</v>
      </c>
    </row>
    <row r="56" spans="1:37" s="18" customFormat="1" ht="39.75" customHeight="1" x14ac:dyDescent="0.2">
      <c r="A56" s="86" t="s">
        <v>119</v>
      </c>
      <c r="B56" s="11">
        <v>25</v>
      </c>
      <c r="C56" s="11">
        <v>10</v>
      </c>
      <c r="D56" s="11">
        <v>10</v>
      </c>
      <c r="E56" s="11">
        <v>5</v>
      </c>
      <c r="F56" s="11" t="s">
        <v>12</v>
      </c>
      <c r="G56" s="11" t="s">
        <v>12</v>
      </c>
      <c r="H56" s="11" t="s">
        <v>12</v>
      </c>
      <c r="I56" s="11" t="s">
        <v>12</v>
      </c>
      <c r="J56" s="81" t="s">
        <v>241</v>
      </c>
      <c r="K56" s="11" t="s">
        <v>25</v>
      </c>
      <c r="L56" s="81" t="s">
        <v>91</v>
      </c>
      <c r="M56" s="12" t="s">
        <v>95</v>
      </c>
      <c r="N56" s="27" t="s">
        <v>248</v>
      </c>
      <c r="O56" s="45" t="s">
        <v>228</v>
      </c>
      <c r="P56" s="48" t="s">
        <v>155</v>
      </c>
      <c r="Q56" s="44" t="s">
        <v>38</v>
      </c>
      <c r="R56" s="52"/>
      <c r="S56" s="52"/>
      <c r="T56" s="11">
        <v>1</v>
      </c>
      <c r="U56" s="196"/>
      <c r="V56" s="197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s="14" customFormat="1" ht="39.75" customHeight="1" x14ac:dyDescent="0.2">
      <c r="A57" s="192" t="s">
        <v>41</v>
      </c>
      <c r="B57" s="125">
        <v>220</v>
      </c>
      <c r="C57" s="125">
        <v>35</v>
      </c>
      <c r="D57" s="11">
        <v>5</v>
      </c>
      <c r="E57" s="11" t="s">
        <v>12</v>
      </c>
      <c r="F57" s="11" t="s">
        <v>12</v>
      </c>
      <c r="G57" s="11" t="s">
        <v>12</v>
      </c>
      <c r="H57" s="11" t="s">
        <v>12</v>
      </c>
      <c r="I57" s="11" t="s">
        <v>12</v>
      </c>
      <c r="J57" s="103" t="s">
        <v>42</v>
      </c>
      <c r="K57" s="11" t="s">
        <v>43</v>
      </c>
      <c r="L57" s="103" t="s">
        <v>160</v>
      </c>
      <c r="M57" s="11" t="s">
        <v>192</v>
      </c>
      <c r="N57" s="160" t="s">
        <v>249</v>
      </c>
      <c r="O57" s="160" t="s">
        <v>235</v>
      </c>
      <c r="P57" s="166" t="s">
        <v>288</v>
      </c>
      <c r="Q57" s="164" t="s">
        <v>185</v>
      </c>
      <c r="R57" s="125">
        <v>4</v>
      </c>
      <c r="S57" s="125"/>
      <c r="T57" s="125">
        <v>3</v>
      </c>
      <c r="U57" s="198"/>
      <c r="V57" s="199"/>
    </row>
    <row r="58" spans="1:37" s="14" customFormat="1" ht="39.75" customHeight="1" x14ac:dyDescent="0.2">
      <c r="A58" s="193"/>
      <c r="B58" s="191"/>
      <c r="C58" s="191"/>
      <c r="D58" s="64">
        <v>3</v>
      </c>
      <c r="E58" s="11"/>
      <c r="F58" s="11"/>
      <c r="G58" s="11"/>
      <c r="H58" s="11"/>
      <c r="I58" s="11"/>
      <c r="J58" s="104" t="s">
        <v>355</v>
      </c>
      <c r="K58" s="55" t="s">
        <v>356</v>
      </c>
      <c r="L58" s="103" t="s">
        <v>80</v>
      </c>
      <c r="M58" s="55" t="s">
        <v>379</v>
      </c>
      <c r="N58" s="187"/>
      <c r="O58" s="187"/>
      <c r="P58" s="220"/>
      <c r="Q58" s="222"/>
      <c r="R58" s="191"/>
      <c r="S58" s="191"/>
      <c r="T58" s="191"/>
      <c r="U58" s="198"/>
      <c r="V58" s="199"/>
    </row>
    <row r="59" spans="1:37" s="14" customFormat="1" ht="55.5" customHeight="1" x14ac:dyDescent="0.2">
      <c r="A59" s="194"/>
      <c r="B59" s="126"/>
      <c r="C59" s="126"/>
      <c r="D59" s="64">
        <v>42</v>
      </c>
      <c r="E59" s="11">
        <v>15</v>
      </c>
      <c r="F59" s="11" t="s">
        <v>12</v>
      </c>
      <c r="G59" s="11">
        <v>120</v>
      </c>
      <c r="H59" s="11" t="s">
        <v>12</v>
      </c>
      <c r="I59" s="11"/>
      <c r="J59" s="105" t="s">
        <v>165</v>
      </c>
      <c r="K59" s="55" t="s">
        <v>45</v>
      </c>
      <c r="L59" s="105" t="s">
        <v>98</v>
      </c>
      <c r="M59" s="56" t="s">
        <v>99</v>
      </c>
      <c r="N59" s="168"/>
      <c r="O59" s="168"/>
      <c r="P59" s="167"/>
      <c r="Q59" s="165"/>
      <c r="R59" s="126"/>
      <c r="S59" s="126"/>
      <c r="T59" s="126"/>
      <c r="U59" s="198"/>
      <c r="V59" s="199"/>
    </row>
    <row r="60" spans="1:37" s="14" customFormat="1" ht="40.5" customHeight="1" x14ac:dyDescent="0.2">
      <c r="A60" s="192" t="s">
        <v>46</v>
      </c>
      <c r="B60" s="125">
        <v>195</v>
      </c>
      <c r="C60" s="125">
        <v>35</v>
      </c>
      <c r="D60" s="12">
        <v>40</v>
      </c>
      <c r="E60" s="11">
        <v>5</v>
      </c>
      <c r="F60" s="11"/>
      <c r="G60" s="11"/>
      <c r="H60" s="11"/>
      <c r="I60" s="11"/>
      <c r="J60" s="81" t="s">
        <v>242</v>
      </c>
      <c r="K60" s="11" t="s">
        <v>28</v>
      </c>
      <c r="L60" s="81" t="s">
        <v>91</v>
      </c>
      <c r="M60" s="11" t="s">
        <v>92</v>
      </c>
      <c r="N60" s="121" t="s">
        <v>247</v>
      </c>
      <c r="O60" s="160" t="s">
        <v>255</v>
      </c>
      <c r="P60" s="166" t="s">
        <v>268</v>
      </c>
      <c r="Q60" s="164" t="s">
        <v>186</v>
      </c>
      <c r="R60" s="125">
        <v>2.5</v>
      </c>
      <c r="S60" s="125"/>
      <c r="T60" s="125">
        <v>2</v>
      </c>
      <c r="U60" s="198"/>
      <c r="V60" s="199"/>
    </row>
    <row r="61" spans="1:37" s="14" customFormat="1" ht="42" customHeight="1" x14ac:dyDescent="0.2">
      <c r="A61" s="193"/>
      <c r="B61" s="191"/>
      <c r="C61" s="191"/>
      <c r="D61" s="11">
        <v>10</v>
      </c>
      <c r="E61" s="11">
        <v>10</v>
      </c>
      <c r="F61" s="11" t="s">
        <v>12</v>
      </c>
      <c r="G61" s="11" t="s">
        <v>12</v>
      </c>
      <c r="H61" s="11" t="s">
        <v>12</v>
      </c>
      <c r="I61" s="11" t="s">
        <v>12</v>
      </c>
      <c r="J61" s="103" t="s">
        <v>294</v>
      </c>
      <c r="K61" s="11" t="s">
        <v>274</v>
      </c>
      <c r="L61" s="103" t="s">
        <v>80</v>
      </c>
      <c r="M61" s="11" t="s">
        <v>100</v>
      </c>
      <c r="N61" s="221"/>
      <c r="O61" s="187"/>
      <c r="P61" s="220"/>
      <c r="Q61" s="222"/>
      <c r="R61" s="191"/>
      <c r="S61" s="191"/>
      <c r="T61" s="191"/>
      <c r="U61" s="198"/>
      <c r="V61" s="199"/>
    </row>
    <row r="62" spans="1:37" s="14" customFormat="1" ht="44.25" customHeight="1" x14ac:dyDescent="0.2">
      <c r="A62" s="193"/>
      <c r="B62" s="191"/>
      <c r="C62" s="191"/>
      <c r="D62" s="11" t="s">
        <v>12</v>
      </c>
      <c r="E62" s="11">
        <v>15</v>
      </c>
      <c r="F62" s="11" t="s">
        <v>12</v>
      </c>
      <c r="G62" s="11" t="s">
        <v>12</v>
      </c>
      <c r="H62" s="11" t="s">
        <v>12</v>
      </c>
      <c r="I62" s="11"/>
      <c r="J62" s="103" t="s">
        <v>333</v>
      </c>
      <c r="K62" s="11" t="s">
        <v>47</v>
      </c>
      <c r="L62" s="103" t="s">
        <v>345</v>
      </c>
      <c r="M62" s="11" t="s">
        <v>346</v>
      </c>
      <c r="N62" s="221"/>
      <c r="O62" s="187"/>
      <c r="P62" s="220"/>
      <c r="Q62" s="222"/>
      <c r="R62" s="191"/>
      <c r="S62" s="191"/>
      <c r="T62" s="191"/>
      <c r="U62" s="198"/>
      <c r="V62" s="199"/>
    </row>
    <row r="63" spans="1:37" s="14" customFormat="1" ht="30" customHeight="1" x14ac:dyDescent="0.2">
      <c r="A63" s="194"/>
      <c r="B63" s="126"/>
      <c r="C63" s="126"/>
      <c r="D63" s="11" t="s">
        <v>12</v>
      </c>
      <c r="E63" s="11" t="s">
        <v>12</v>
      </c>
      <c r="F63" s="11" t="s">
        <v>12</v>
      </c>
      <c r="G63" s="11">
        <v>80</v>
      </c>
      <c r="H63" s="11" t="s">
        <v>12</v>
      </c>
      <c r="I63" s="11" t="s">
        <v>12</v>
      </c>
      <c r="J63" s="81" t="s">
        <v>241</v>
      </c>
      <c r="K63" s="11" t="s">
        <v>25</v>
      </c>
      <c r="L63" s="81" t="s">
        <v>91</v>
      </c>
      <c r="M63" s="12" t="s">
        <v>95</v>
      </c>
      <c r="N63" s="122"/>
      <c r="O63" s="168"/>
      <c r="P63" s="167"/>
      <c r="Q63" s="165"/>
      <c r="R63" s="126"/>
      <c r="S63" s="126"/>
      <c r="T63" s="126"/>
      <c r="U63" s="198"/>
      <c r="V63" s="199"/>
    </row>
    <row r="64" spans="1:37" s="14" customFormat="1" ht="37.5" customHeight="1" x14ac:dyDescent="0.2">
      <c r="A64" s="143" t="s">
        <v>48</v>
      </c>
      <c r="B64" s="145">
        <v>255</v>
      </c>
      <c r="C64" s="145">
        <v>35</v>
      </c>
      <c r="D64" s="11">
        <v>50</v>
      </c>
      <c r="E64" s="50">
        <v>10</v>
      </c>
      <c r="F64" s="11" t="s">
        <v>12</v>
      </c>
      <c r="G64" s="11">
        <v>40</v>
      </c>
      <c r="H64" s="11" t="s">
        <v>12</v>
      </c>
      <c r="I64" s="11" t="s">
        <v>12</v>
      </c>
      <c r="J64" s="103" t="s">
        <v>244</v>
      </c>
      <c r="K64" s="11" t="s">
        <v>178</v>
      </c>
      <c r="L64" s="103" t="s">
        <v>160</v>
      </c>
      <c r="M64" s="11" t="s">
        <v>179</v>
      </c>
      <c r="N64" s="142" t="s">
        <v>135</v>
      </c>
      <c r="O64" s="142" t="s">
        <v>254</v>
      </c>
      <c r="P64" s="142" t="s">
        <v>148</v>
      </c>
      <c r="Q64" s="114" t="s">
        <v>187</v>
      </c>
      <c r="R64" s="125">
        <v>6</v>
      </c>
      <c r="S64" s="55"/>
      <c r="T64" s="145">
        <v>3</v>
      </c>
      <c r="U64" s="72"/>
      <c r="V64" s="73"/>
    </row>
    <row r="65" spans="1:37" s="14" customFormat="1" ht="33" customHeight="1" x14ac:dyDescent="0.2">
      <c r="A65" s="143"/>
      <c r="B65" s="145"/>
      <c r="C65" s="145"/>
      <c r="D65" s="11" t="s">
        <v>12</v>
      </c>
      <c r="E65" s="11" t="s">
        <v>12</v>
      </c>
      <c r="F65" s="11" t="s">
        <v>12</v>
      </c>
      <c r="G65" s="11">
        <v>120</v>
      </c>
      <c r="H65" s="11" t="s">
        <v>12</v>
      </c>
      <c r="I65" s="11" t="s">
        <v>12</v>
      </c>
      <c r="J65" s="81" t="s">
        <v>241</v>
      </c>
      <c r="K65" s="11" t="s">
        <v>25</v>
      </c>
      <c r="L65" s="81" t="s">
        <v>91</v>
      </c>
      <c r="M65" s="12" t="s">
        <v>95</v>
      </c>
      <c r="N65" s="142"/>
      <c r="O65" s="142"/>
      <c r="P65" s="160"/>
      <c r="Q65" s="114"/>
      <c r="R65" s="126"/>
      <c r="S65" s="64"/>
      <c r="T65" s="145"/>
      <c r="U65" s="72"/>
      <c r="V65" s="73"/>
    </row>
    <row r="66" spans="1:37" s="14" customFormat="1" ht="34.5" customHeight="1" x14ac:dyDescent="0.2">
      <c r="A66" s="61" t="s">
        <v>275</v>
      </c>
      <c r="B66" s="11">
        <v>55</v>
      </c>
      <c r="C66" s="11">
        <v>10</v>
      </c>
      <c r="D66" s="11">
        <v>25</v>
      </c>
      <c r="E66" s="11" t="s">
        <v>12</v>
      </c>
      <c r="F66" s="11">
        <v>20</v>
      </c>
      <c r="G66" s="11"/>
      <c r="H66" s="11" t="s">
        <v>12</v>
      </c>
      <c r="I66" s="11" t="s">
        <v>12</v>
      </c>
      <c r="J66" s="81" t="s">
        <v>241</v>
      </c>
      <c r="K66" s="11" t="s">
        <v>25</v>
      </c>
      <c r="L66" s="81" t="s">
        <v>91</v>
      </c>
      <c r="M66" s="12" t="s">
        <v>95</v>
      </c>
      <c r="N66" s="27" t="s">
        <v>250</v>
      </c>
      <c r="O66" s="45" t="s">
        <v>231</v>
      </c>
      <c r="P66" s="48" t="s">
        <v>289</v>
      </c>
      <c r="Q66" s="44" t="s">
        <v>9</v>
      </c>
      <c r="R66" s="52"/>
      <c r="S66" s="52">
        <v>1.5</v>
      </c>
      <c r="T66" s="11">
        <v>0.5</v>
      </c>
      <c r="U66" s="206"/>
      <c r="V66" s="207"/>
    </row>
    <row r="67" spans="1:37" s="14" customFormat="1" ht="38.25" customHeight="1" x14ac:dyDescent="0.2">
      <c r="A67" s="61" t="s">
        <v>200</v>
      </c>
      <c r="B67" s="11">
        <v>80</v>
      </c>
      <c r="C67" s="11">
        <v>10</v>
      </c>
      <c r="D67" s="11">
        <v>20</v>
      </c>
      <c r="E67" s="11">
        <v>10</v>
      </c>
      <c r="F67" s="11"/>
      <c r="G67" s="11">
        <v>40</v>
      </c>
      <c r="H67" s="11"/>
      <c r="I67" s="11"/>
      <c r="J67" s="81" t="s">
        <v>241</v>
      </c>
      <c r="K67" s="11" t="s">
        <v>25</v>
      </c>
      <c r="L67" s="81" t="s">
        <v>91</v>
      </c>
      <c r="M67" s="12" t="s">
        <v>95</v>
      </c>
      <c r="N67" s="27" t="s">
        <v>250</v>
      </c>
      <c r="O67" s="45" t="s">
        <v>226</v>
      </c>
      <c r="P67" s="48" t="s">
        <v>290</v>
      </c>
      <c r="Q67" s="44" t="s">
        <v>9</v>
      </c>
      <c r="R67" s="52">
        <v>2</v>
      </c>
      <c r="S67" s="52"/>
      <c r="T67" s="11">
        <v>1</v>
      </c>
      <c r="U67" s="72"/>
      <c r="V67" s="73"/>
    </row>
    <row r="68" spans="1:37" s="14" customFormat="1" ht="48" customHeight="1" x14ac:dyDescent="0.2">
      <c r="A68" s="61" t="s">
        <v>199</v>
      </c>
      <c r="B68" s="11">
        <v>80</v>
      </c>
      <c r="C68" s="11">
        <v>10</v>
      </c>
      <c r="D68" s="50">
        <v>20</v>
      </c>
      <c r="E68" s="11">
        <v>10</v>
      </c>
      <c r="F68" s="11"/>
      <c r="G68" s="11">
        <v>40</v>
      </c>
      <c r="H68" s="11"/>
      <c r="I68" s="11"/>
      <c r="J68" s="103" t="s">
        <v>272</v>
      </c>
      <c r="K68" s="11" t="s">
        <v>44</v>
      </c>
      <c r="L68" s="103" t="s">
        <v>97</v>
      </c>
      <c r="M68" s="11" t="s">
        <v>193</v>
      </c>
      <c r="N68" s="27" t="s">
        <v>251</v>
      </c>
      <c r="O68" s="45" t="s">
        <v>253</v>
      </c>
      <c r="P68" s="48" t="s">
        <v>291</v>
      </c>
      <c r="Q68" s="44" t="s">
        <v>9</v>
      </c>
      <c r="R68" s="52">
        <v>2</v>
      </c>
      <c r="S68" s="52"/>
      <c r="T68" s="11">
        <v>1</v>
      </c>
      <c r="U68" s="72"/>
      <c r="V68" s="73"/>
    </row>
    <row r="69" spans="1:37" s="14" customFormat="1" ht="27" customHeight="1" x14ac:dyDescent="0.2">
      <c r="A69" s="169" t="s">
        <v>176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34">
        <v>160</v>
      </c>
      <c r="V69" s="76" t="s">
        <v>332</v>
      </c>
    </row>
    <row r="70" spans="1:37" s="14" customFormat="1" ht="44.25" customHeight="1" x14ac:dyDescent="0.2">
      <c r="A70" s="86" t="s">
        <v>51</v>
      </c>
      <c r="B70" s="11">
        <v>80</v>
      </c>
      <c r="C70" s="11" t="s">
        <v>12</v>
      </c>
      <c r="D70" s="11" t="s">
        <v>12</v>
      </c>
      <c r="E70" s="11" t="s">
        <v>12</v>
      </c>
      <c r="F70" s="11" t="s">
        <v>12</v>
      </c>
      <c r="G70" s="11" t="s">
        <v>12</v>
      </c>
      <c r="H70" s="11">
        <v>80</v>
      </c>
      <c r="I70" s="11" t="s">
        <v>12</v>
      </c>
      <c r="J70" s="142"/>
      <c r="K70" s="142"/>
      <c r="L70" s="142"/>
      <c r="M70" s="142"/>
      <c r="N70" s="142"/>
      <c r="O70" s="142"/>
      <c r="P70" s="142"/>
      <c r="Q70" s="28" t="s">
        <v>9</v>
      </c>
      <c r="R70" s="11">
        <v>3</v>
      </c>
      <c r="S70" s="11"/>
      <c r="T70" s="57"/>
      <c r="U70" s="72"/>
      <c r="V70" s="73"/>
    </row>
    <row r="71" spans="1:37" s="7" customFormat="1" ht="33.75" customHeight="1" x14ac:dyDescent="0.2">
      <c r="A71" s="86" t="s">
        <v>52</v>
      </c>
      <c r="B71" s="11">
        <v>80</v>
      </c>
      <c r="C71" s="11" t="s">
        <v>12</v>
      </c>
      <c r="D71" s="11" t="s">
        <v>12</v>
      </c>
      <c r="E71" s="11" t="s">
        <v>12</v>
      </c>
      <c r="F71" s="11" t="s">
        <v>12</v>
      </c>
      <c r="G71" s="11" t="s">
        <v>12</v>
      </c>
      <c r="H71" s="11">
        <v>80</v>
      </c>
      <c r="I71" s="11" t="s">
        <v>12</v>
      </c>
      <c r="J71" s="142"/>
      <c r="K71" s="142"/>
      <c r="L71" s="142"/>
      <c r="M71" s="142"/>
      <c r="N71" s="142"/>
      <c r="O71" s="142"/>
      <c r="P71" s="142"/>
      <c r="Q71" s="28" t="s">
        <v>9</v>
      </c>
      <c r="R71" s="11">
        <v>3</v>
      </c>
      <c r="S71" s="11"/>
      <c r="T71" s="58"/>
      <c r="U71" s="74"/>
      <c r="V71" s="74"/>
    </row>
    <row r="72" spans="1:37" s="19" customFormat="1" ht="27" customHeight="1" thickBot="1" x14ac:dyDescent="0.25">
      <c r="A72" s="169" t="s">
        <v>175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34">
        <v>400</v>
      </c>
      <c r="V72" s="76" t="s">
        <v>350</v>
      </c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s="14" customFormat="1" ht="36" customHeight="1" x14ac:dyDescent="0.2">
      <c r="A73" s="86" t="s">
        <v>171</v>
      </c>
      <c r="B73" s="11">
        <v>120</v>
      </c>
      <c r="C73" s="11" t="s">
        <v>12</v>
      </c>
      <c r="D73" s="11" t="s">
        <v>12</v>
      </c>
      <c r="E73" s="11" t="s">
        <v>12</v>
      </c>
      <c r="F73" s="11" t="s">
        <v>12</v>
      </c>
      <c r="G73" s="11" t="s">
        <v>12</v>
      </c>
      <c r="H73" s="11" t="s">
        <v>12</v>
      </c>
      <c r="I73" s="11">
        <v>120</v>
      </c>
      <c r="J73" s="170"/>
      <c r="K73" s="170"/>
      <c r="L73" s="170"/>
      <c r="M73" s="170"/>
      <c r="N73" s="170"/>
      <c r="O73" s="170"/>
      <c r="P73" s="170"/>
      <c r="Q73" s="28" t="s">
        <v>9</v>
      </c>
      <c r="R73" s="11">
        <v>4</v>
      </c>
      <c r="S73" s="11"/>
      <c r="T73" s="57"/>
      <c r="U73" s="72"/>
      <c r="V73" s="73"/>
    </row>
    <row r="74" spans="1:37" s="14" customFormat="1" ht="33" customHeight="1" x14ac:dyDescent="0.2">
      <c r="A74" s="86" t="s">
        <v>169</v>
      </c>
      <c r="B74" s="11">
        <v>160</v>
      </c>
      <c r="C74" s="11" t="s">
        <v>12</v>
      </c>
      <c r="D74" s="11" t="s">
        <v>12</v>
      </c>
      <c r="E74" s="11" t="s">
        <v>12</v>
      </c>
      <c r="F74" s="11" t="s">
        <v>12</v>
      </c>
      <c r="G74" s="11" t="s">
        <v>12</v>
      </c>
      <c r="H74" s="11" t="s">
        <v>12</v>
      </c>
      <c r="I74" s="11">
        <v>160</v>
      </c>
      <c r="J74" s="170"/>
      <c r="K74" s="170"/>
      <c r="L74" s="170"/>
      <c r="M74" s="170"/>
      <c r="N74" s="170"/>
      <c r="O74" s="170"/>
      <c r="P74" s="170"/>
      <c r="Q74" s="28" t="s">
        <v>9</v>
      </c>
      <c r="R74" s="11">
        <v>6</v>
      </c>
      <c r="S74" s="11"/>
      <c r="T74" s="57"/>
      <c r="U74" s="72"/>
      <c r="V74" s="73"/>
    </row>
    <row r="75" spans="1:37" s="14" customFormat="1" ht="33" customHeight="1" x14ac:dyDescent="0.2">
      <c r="A75" s="86" t="s">
        <v>51</v>
      </c>
      <c r="B75" s="11">
        <v>80</v>
      </c>
      <c r="C75" s="11" t="s">
        <v>12</v>
      </c>
      <c r="D75" s="11" t="s">
        <v>12</v>
      </c>
      <c r="E75" s="11" t="s">
        <v>12</v>
      </c>
      <c r="F75" s="11" t="s">
        <v>12</v>
      </c>
      <c r="G75" s="11" t="s">
        <v>12</v>
      </c>
      <c r="H75" s="11" t="s">
        <v>12</v>
      </c>
      <c r="I75" s="11">
        <v>80</v>
      </c>
      <c r="J75" s="170"/>
      <c r="K75" s="170"/>
      <c r="L75" s="170"/>
      <c r="M75" s="170"/>
      <c r="N75" s="170"/>
      <c r="O75" s="170"/>
      <c r="P75" s="170"/>
      <c r="Q75" s="28" t="s">
        <v>9</v>
      </c>
      <c r="R75" s="11">
        <v>3</v>
      </c>
      <c r="S75" s="11"/>
      <c r="T75" s="57"/>
      <c r="U75" s="72"/>
      <c r="V75" s="73"/>
    </row>
    <row r="76" spans="1:37" s="14" customFormat="1" ht="35.25" customHeight="1" x14ac:dyDescent="0.2">
      <c r="A76" s="61" t="s">
        <v>200</v>
      </c>
      <c r="B76" s="11">
        <v>40</v>
      </c>
      <c r="C76" s="11"/>
      <c r="D76" s="11"/>
      <c r="E76" s="11"/>
      <c r="F76" s="11"/>
      <c r="G76" s="11"/>
      <c r="H76" s="11"/>
      <c r="I76" s="11">
        <v>40</v>
      </c>
      <c r="J76" s="142"/>
      <c r="K76" s="142"/>
      <c r="L76" s="142"/>
      <c r="M76" s="142"/>
      <c r="N76" s="142"/>
      <c r="O76" s="142"/>
      <c r="P76" s="142"/>
      <c r="Q76" s="28" t="s">
        <v>9</v>
      </c>
      <c r="R76" s="11">
        <v>2</v>
      </c>
      <c r="S76" s="11"/>
      <c r="T76" s="57"/>
      <c r="U76" s="72"/>
      <c r="V76" s="73"/>
    </row>
    <row r="77" spans="1:37" s="14" customFormat="1" ht="33" customHeight="1" x14ac:dyDescent="0.2">
      <c r="A77" s="11" t="s">
        <v>50</v>
      </c>
      <c r="B77" s="34">
        <f>SUM(B76,B75,B74,B73,B71,B70,B68,B67,B66,B64,B60,B57,B56,B54,B53,B51,B50,B48,B46)</f>
        <v>1855</v>
      </c>
      <c r="C77" s="34">
        <f>SUM(C68,C67,C66,C64,C60,C57,C56,C54,C53,C51,C50)</f>
        <v>215</v>
      </c>
      <c r="D77" s="34">
        <f>SUM(D68,D67,D66,D64,D61,D60,D59,D58,D57,D56,D54,D53,D51,D50,D46)</f>
        <v>280</v>
      </c>
      <c r="E77" s="34">
        <f>SUM(E68,E67,E64,E62,E61,E60,E59,E56,E54,E53,E51,E50,E46)</f>
        <v>140</v>
      </c>
      <c r="F77" s="34">
        <f>SUM(F66,F48)</f>
        <v>80</v>
      </c>
      <c r="G77" s="34">
        <f>SUM(G68,G67,G65,G64,G63,G59,G52,G50)</f>
        <v>580</v>
      </c>
      <c r="H77" s="34">
        <f>SUM(H71,H70)</f>
        <v>160</v>
      </c>
      <c r="I77" s="34">
        <f>SUM(I76,I75,I74,I73)</f>
        <v>400</v>
      </c>
      <c r="J77" s="142"/>
      <c r="K77" s="142"/>
      <c r="L77" s="142"/>
      <c r="M77" s="142"/>
      <c r="N77" s="142"/>
      <c r="O77" s="142"/>
      <c r="P77" s="142"/>
      <c r="Q77" s="35" t="s">
        <v>376</v>
      </c>
      <c r="R77" s="35">
        <v>42.5</v>
      </c>
      <c r="S77" s="35">
        <v>3</v>
      </c>
      <c r="T77" s="34">
        <v>20</v>
      </c>
      <c r="U77" s="34">
        <v>65.5</v>
      </c>
      <c r="V77" s="73"/>
    </row>
    <row r="78" spans="1:37" s="14" customFormat="1" ht="33" customHeight="1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72"/>
      <c r="V78" s="73"/>
    </row>
    <row r="79" spans="1:37" s="7" customFormat="1" ht="42.75" customHeight="1" x14ac:dyDescent="0.2">
      <c r="A79" s="211" t="s">
        <v>309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63"/>
      <c r="V79" s="74"/>
    </row>
    <row r="80" spans="1:37" ht="18" customHeight="1" x14ac:dyDescent="0.2">
      <c r="A80" s="21" t="s">
        <v>3</v>
      </c>
      <c r="B80" s="156" t="s">
        <v>4</v>
      </c>
      <c r="C80" s="156" t="s">
        <v>5</v>
      </c>
      <c r="D80" s="156"/>
      <c r="E80" s="156"/>
      <c r="F80" s="156"/>
      <c r="G80" s="156"/>
      <c r="H80" s="156"/>
      <c r="I80" s="156"/>
      <c r="J80" s="148" t="s">
        <v>53</v>
      </c>
      <c r="K80" s="148"/>
      <c r="L80" s="148" t="s">
        <v>110</v>
      </c>
      <c r="M80" s="148" t="s">
        <v>111</v>
      </c>
      <c r="N80" s="148" t="s">
        <v>123</v>
      </c>
      <c r="O80" s="148" t="s">
        <v>239</v>
      </c>
      <c r="P80" s="148" t="s">
        <v>122</v>
      </c>
      <c r="Q80" s="148" t="s">
        <v>7</v>
      </c>
      <c r="R80" s="157" t="s">
        <v>15</v>
      </c>
      <c r="S80" s="158"/>
      <c r="T80" s="159"/>
    </row>
    <row r="81" spans="1:40" s="14" customFormat="1" ht="45" customHeight="1" x14ac:dyDescent="0.2">
      <c r="A81" s="21" t="s">
        <v>29</v>
      </c>
      <c r="B81" s="156"/>
      <c r="C81" s="22" t="s">
        <v>13</v>
      </c>
      <c r="D81" s="22" t="s">
        <v>0</v>
      </c>
      <c r="E81" s="22" t="s">
        <v>1</v>
      </c>
      <c r="F81" s="22" t="s">
        <v>2</v>
      </c>
      <c r="G81" s="22" t="s">
        <v>11</v>
      </c>
      <c r="H81" s="22" t="s">
        <v>173</v>
      </c>
      <c r="I81" s="22" t="s">
        <v>174</v>
      </c>
      <c r="J81" s="148"/>
      <c r="K81" s="148"/>
      <c r="L81" s="148"/>
      <c r="M81" s="148"/>
      <c r="N81" s="148"/>
      <c r="O81" s="148"/>
      <c r="P81" s="148"/>
      <c r="Q81" s="148"/>
      <c r="R81" s="65" t="s">
        <v>317</v>
      </c>
      <c r="S81" s="65" t="s">
        <v>318</v>
      </c>
      <c r="T81" s="66" t="s">
        <v>319</v>
      </c>
      <c r="U81" s="72"/>
      <c r="V81" s="72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spans="1:40" s="14" customFormat="1" ht="27" customHeight="1" x14ac:dyDescent="0.2">
      <c r="A82" s="140" t="s">
        <v>299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208"/>
      <c r="Q82" s="140"/>
      <c r="R82" s="140"/>
      <c r="S82" s="140"/>
      <c r="T82" s="140"/>
      <c r="U82" s="40">
        <v>95</v>
      </c>
      <c r="V82" s="78">
        <v>4</v>
      </c>
    </row>
    <row r="83" spans="1:40" s="9" customFormat="1" ht="36" customHeight="1" x14ac:dyDescent="0.2">
      <c r="A83" s="112" t="s">
        <v>172</v>
      </c>
      <c r="B83" s="94">
        <v>75</v>
      </c>
      <c r="C83" s="94">
        <v>20</v>
      </c>
      <c r="D83" s="12">
        <v>20</v>
      </c>
      <c r="E83" s="12">
        <v>25</v>
      </c>
      <c r="F83" s="11">
        <v>10</v>
      </c>
      <c r="G83" s="11" t="s">
        <v>12</v>
      </c>
      <c r="H83" s="11" t="s">
        <v>12</v>
      </c>
      <c r="I83" s="11" t="s">
        <v>12</v>
      </c>
      <c r="J83" s="81" t="s">
        <v>293</v>
      </c>
      <c r="K83" s="12" t="s">
        <v>27</v>
      </c>
      <c r="L83" s="81" t="s">
        <v>91</v>
      </c>
      <c r="M83" s="11" t="s">
        <v>90</v>
      </c>
      <c r="N83" s="79" t="s">
        <v>302</v>
      </c>
      <c r="O83" s="79" t="s">
        <v>380</v>
      </c>
      <c r="P83" s="79" t="s">
        <v>373</v>
      </c>
      <c r="Q83" s="111" t="s">
        <v>303</v>
      </c>
      <c r="R83" s="55"/>
      <c r="S83" s="55"/>
      <c r="T83" s="55">
        <v>3</v>
      </c>
      <c r="U83" s="204"/>
      <c r="V83" s="205"/>
    </row>
    <row r="84" spans="1:40" s="14" customFormat="1" ht="43.5" customHeight="1" x14ac:dyDescent="0.2">
      <c r="A84" s="92" t="s">
        <v>295</v>
      </c>
      <c r="B84" s="51">
        <v>20</v>
      </c>
      <c r="C84" s="11">
        <v>15</v>
      </c>
      <c r="D84" s="50"/>
      <c r="E84" s="12">
        <v>5</v>
      </c>
      <c r="F84" s="11" t="s">
        <v>12</v>
      </c>
      <c r="G84" s="11" t="s">
        <v>12</v>
      </c>
      <c r="H84" s="11" t="s">
        <v>12</v>
      </c>
      <c r="I84" s="11" t="s">
        <v>12</v>
      </c>
      <c r="J84" s="81" t="s">
        <v>181</v>
      </c>
      <c r="K84" s="12" t="s">
        <v>180</v>
      </c>
      <c r="L84" s="103" t="s">
        <v>96</v>
      </c>
      <c r="M84" s="12" t="s">
        <v>182</v>
      </c>
      <c r="N84" s="37" t="s">
        <v>246</v>
      </c>
      <c r="O84" s="45"/>
      <c r="P84" s="37" t="s">
        <v>283</v>
      </c>
      <c r="Q84" s="44" t="s">
        <v>9</v>
      </c>
      <c r="R84" s="52"/>
      <c r="S84" s="52"/>
      <c r="T84" s="11">
        <v>1</v>
      </c>
      <c r="U84" s="202"/>
      <c r="V84" s="203"/>
    </row>
    <row r="85" spans="1:40" s="9" customFormat="1" ht="27" customHeight="1" x14ac:dyDescent="0.2">
      <c r="A85" s="140" t="s">
        <v>300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78">
        <v>70</v>
      </c>
      <c r="V85" s="78">
        <v>2</v>
      </c>
    </row>
    <row r="86" spans="1:40" s="9" customFormat="1" ht="45" customHeight="1" x14ac:dyDescent="0.2">
      <c r="A86" s="61" t="s">
        <v>197</v>
      </c>
      <c r="B86" s="11">
        <v>40</v>
      </c>
      <c r="C86" s="11">
        <v>15</v>
      </c>
      <c r="D86" s="11">
        <v>15</v>
      </c>
      <c r="E86" s="11">
        <v>10</v>
      </c>
      <c r="F86" s="11" t="s">
        <v>12</v>
      </c>
      <c r="G86" s="11" t="s">
        <v>12</v>
      </c>
      <c r="H86" s="11" t="s">
        <v>12</v>
      </c>
      <c r="I86" s="11" t="s">
        <v>12</v>
      </c>
      <c r="J86" s="81" t="s">
        <v>293</v>
      </c>
      <c r="K86" s="12" t="s">
        <v>27</v>
      </c>
      <c r="L86" s="81" t="s">
        <v>91</v>
      </c>
      <c r="M86" s="11" t="s">
        <v>90</v>
      </c>
      <c r="N86" s="79" t="s">
        <v>302</v>
      </c>
      <c r="O86" s="45" t="s">
        <v>222</v>
      </c>
      <c r="P86" s="48" t="s">
        <v>383</v>
      </c>
      <c r="Q86" s="44" t="s">
        <v>9</v>
      </c>
      <c r="R86" s="52"/>
      <c r="S86" s="52"/>
      <c r="T86" s="11">
        <v>1</v>
      </c>
      <c r="U86" s="215"/>
      <c r="V86" s="216"/>
    </row>
    <row r="87" spans="1:40" s="14" customFormat="1" ht="45.75" customHeight="1" x14ac:dyDescent="0.2">
      <c r="A87" s="61" t="s">
        <v>202</v>
      </c>
      <c r="B87" s="145">
        <v>30</v>
      </c>
      <c r="C87" s="145">
        <v>15</v>
      </c>
      <c r="D87" s="145">
        <v>5</v>
      </c>
      <c r="E87" s="145">
        <v>10</v>
      </c>
      <c r="F87" s="145" t="s">
        <v>12</v>
      </c>
      <c r="G87" s="145" t="s">
        <v>12</v>
      </c>
      <c r="H87" s="145" t="s">
        <v>12</v>
      </c>
      <c r="I87" s="145" t="s">
        <v>12</v>
      </c>
      <c r="J87" s="81" t="s">
        <v>242</v>
      </c>
      <c r="K87" s="12" t="s">
        <v>28</v>
      </c>
      <c r="L87" s="81" t="s">
        <v>91</v>
      </c>
      <c r="M87" s="12" t="s">
        <v>92</v>
      </c>
      <c r="N87" s="27" t="s">
        <v>137</v>
      </c>
      <c r="O87" s="45" t="s">
        <v>225</v>
      </c>
      <c r="P87" s="48" t="s">
        <v>284</v>
      </c>
      <c r="Q87" s="164" t="s">
        <v>9</v>
      </c>
      <c r="R87" s="125"/>
      <c r="S87" s="125"/>
      <c r="T87" s="145">
        <v>1</v>
      </c>
      <c r="U87" s="72"/>
      <c r="V87" s="73"/>
    </row>
    <row r="88" spans="1:40" s="14" customFormat="1" ht="48" customHeight="1" x14ac:dyDescent="0.2">
      <c r="A88" s="86" t="s">
        <v>198</v>
      </c>
      <c r="B88" s="145"/>
      <c r="C88" s="145"/>
      <c r="D88" s="145"/>
      <c r="E88" s="145"/>
      <c r="F88" s="145"/>
      <c r="G88" s="145"/>
      <c r="H88" s="145"/>
      <c r="I88" s="145"/>
      <c r="J88" s="103" t="s">
        <v>39</v>
      </c>
      <c r="K88" s="11" t="s">
        <v>304</v>
      </c>
      <c r="L88" s="81" t="s">
        <v>191</v>
      </c>
      <c r="M88" s="12" t="s">
        <v>89</v>
      </c>
      <c r="N88" s="37" t="s">
        <v>305</v>
      </c>
      <c r="O88" s="45" t="s">
        <v>224</v>
      </c>
      <c r="P88" s="48" t="s">
        <v>292</v>
      </c>
      <c r="Q88" s="165"/>
      <c r="R88" s="126"/>
      <c r="S88" s="126"/>
      <c r="T88" s="145"/>
      <c r="U88" s="72"/>
      <c r="V88" s="73"/>
    </row>
    <row r="89" spans="1:40" s="14" customFormat="1" ht="37.5" customHeight="1" x14ac:dyDescent="0.2">
      <c r="A89" s="140" t="s">
        <v>301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208"/>
      <c r="Q89" s="140"/>
      <c r="R89" s="140"/>
      <c r="S89" s="140"/>
      <c r="T89" s="140"/>
      <c r="U89" s="40" t="s">
        <v>368</v>
      </c>
      <c r="V89" s="78" t="s">
        <v>382</v>
      </c>
    </row>
    <row r="90" spans="1:40" s="14" customFormat="1" ht="43.5" customHeight="1" x14ac:dyDescent="0.2">
      <c r="A90" s="61" t="s">
        <v>203</v>
      </c>
      <c r="B90" s="11">
        <v>150</v>
      </c>
      <c r="C90" s="11">
        <v>25</v>
      </c>
      <c r="D90" s="50">
        <v>40</v>
      </c>
      <c r="E90" s="50">
        <v>5</v>
      </c>
      <c r="F90" s="11" t="s">
        <v>12</v>
      </c>
      <c r="G90" s="11">
        <v>80</v>
      </c>
      <c r="H90" s="11" t="s">
        <v>12</v>
      </c>
      <c r="I90" s="11" t="s">
        <v>12</v>
      </c>
      <c r="J90" s="103" t="s">
        <v>76</v>
      </c>
      <c r="K90" s="38" t="s">
        <v>75</v>
      </c>
      <c r="L90" s="103" t="s">
        <v>104</v>
      </c>
      <c r="M90" s="11" t="s">
        <v>105</v>
      </c>
      <c r="N90" s="27" t="s">
        <v>137</v>
      </c>
      <c r="O90" s="27" t="s">
        <v>233</v>
      </c>
      <c r="P90" s="39" t="s">
        <v>153</v>
      </c>
      <c r="Q90" s="28" t="s">
        <v>56</v>
      </c>
      <c r="R90" s="11">
        <v>3</v>
      </c>
      <c r="S90" s="11"/>
      <c r="T90" s="11">
        <v>3</v>
      </c>
      <c r="U90" s="217"/>
      <c r="V90" s="218"/>
    </row>
    <row r="91" spans="1:40" s="9" customFormat="1" ht="36.75" customHeight="1" x14ac:dyDescent="0.2">
      <c r="A91" s="61" t="s">
        <v>57</v>
      </c>
      <c r="B91" s="11">
        <f>SUM(C91:G91)</f>
        <v>150</v>
      </c>
      <c r="C91" s="11">
        <v>25</v>
      </c>
      <c r="D91" s="50">
        <v>40</v>
      </c>
      <c r="E91" s="50">
        <v>5</v>
      </c>
      <c r="F91" s="11" t="s">
        <v>12</v>
      </c>
      <c r="G91" s="11">
        <v>80</v>
      </c>
      <c r="H91" s="11" t="s">
        <v>12</v>
      </c>
      <c r="I91" s="11" t="s">
        <v>12</v>
      </c>
      <c r="J91" s="103" t="s">
        <v>338</v>
      </c>
      <c r="K91" s="11" t="s">
        <v>58</v>
      </c>
      <c r="L91" s="103" t="s">
        <v>106</v>
      </c>
      <c r="M91" s="11" t="s">
        <v>107</v>
      </c>
      <c r="N91" s="27" t="s">
        <v>138</v>
      </c>
      <c r="O91" s="27" t="s">
        <v>234</v>
      </c>
      <c r="P91" s="79" t="s">
        <v>342</v>
      </c>
      <c r="Q91" s="28" t="s">
        <v>56</v>
      </c>
      <c r="R91" s="11">
        <v>3</v>
      </c>
      <c r="S91" s="11"/>
      <c r="T91" s="11">
        <v>3</v>
      </c>
      <c r="U91" s="200"/>
      <c r="V91" s="201"/>
    </row>
    <row r="92" spans="1:40" s="14" customFormat="1" ht="40.5" customHeight="1" x14ac:dyDescent="0.2">
      <c r="A92" s="56" t="s">
        <v>166</v>
      </c>
      <c r="B92" s="55">
        <v>80</v>
      </c>
      <c r="C92" s="55">
        <v>20</v>
      </c>
      <c r="D92" s="50">
        <v>20</v>
      </c>
      <c r="E92" s="50" t="s">
        <v>12</v>
      </c>
      <c r="F92" s="11" t="s">
        <v>12</v>
      </c>
      <c r="G92" s="11">
        <v>40</v>
      </c>
      <c r="H92" s="11" t="s">
        <v>12</v>
      </c>
      <c r="I92" s="11" t="s">
        <v>12</v>
      </c>
      <c r="J92" s="103" t="s">
        <v>272</v>
      </c>
      <c r="K92" s="11" t="s">
        <v>44</v>
      </c>
      <c r="L92" s="103" t="s">
        <v>97</v>
      </c>
      <c r="M92" s="11" t="s">
        <v>193</v>
      </c>
      <c r="N92" s="27" t="s">
        <v>140</v>
      </c>
      <c r="O92" s="27" t="s">
        <v>232</v>
      </c>
      <c r="P92" s="48" t="s">
        <v>291</v>
      </c>
      <c r="Q92" s="28" t="s">
        <v>55</v>
      </c>
      <c r="R92" s="11">
        <v>1</v>
      </c>
      <c r="S92" s="11"/>
      <c r="T92" s="11">
        <v>1</v>
      </c>
      <c r="U92" s="73"/>
      <c r="V92" s="73"/>
    </row>
    <row r="93" spans="1:40" s="14" customFormat="1" ht="36" customHeight="1" x14ac:dyDescent="0.2">
      <c r="A93" s="192" t="s">
        <v>59</v>
      </c>
      <c r="B93" s="125">
        <f>SUM(C93:E94,G93)</f>
        <v>130</v>
      </c>
      <c r="C93" s="125">
        <v>25</v>
      </c>
      <c r="D93" s="50">
        <v>15</v>
      </c>
      <c r="E93" s="50" t="s">
        <v>12</v>
      </c>
      <c r="F93" s="11" t="s">
        <v>12</v>
      </c>
      <c r="G93" s="11">
        <v>80</v>
      </c>
      <c r="H93" s="11" t="s">
        <v>12</v>
      </c>
      <c r="I93" s="11" t="s">
        <v>12</v>
      </c>
      <c r="J93" s="103" t="s">
        <v>60</v>
      </c>
      <c r="K93" s="11" t="s">
        <v>49</v>
      </c>
      <c r="L93" s="103" t="s">
        <v>101</v>
      </c>
      <c r="M93" s="11" t="s">
        <v>102</v>
      </c>
      <c r="N93" s="160" t="s">
        <v>141</v>
      </c>
      <c r="O93" s="160" t="s">
        <v>236</v>
      </c>
      <c r="P93" s="166" t="s">
        <v>374</v>
      </c>
      <c r="Q93" s="164" t="s">
        <v>188</v>
      </c>
      <c r="R93" s="125">
        <v>3</v>
      </c>
      <c r="S93" s="125"/>
      <c r="T93" s="125">
        <v>3</v>
      </c>
      <c r="U93" s="198"/>
      <c r="V93" s="199"/>
    </row>
    <row r="94" spans="1:40" s="14" customFormat="1" ht="33" customHeight="1" x14ac:dyDescent="0.2">
      <c r="A94" s="194"/>
      <c r="B94" s="126"/>
      <c r="C94" s="126"/>
      <c r="D94" s="50">
        <v>10</v>
      </c>
      <c r="E94" s="50" t="s">
        <v>12</v>
      </c>
      <c r="F94" s="11" t="s">
        <v>12</v>
      </c>
      <c r="G94" s="11" t="s">
        <v>12</v>
      </c>
      <c r="H94" s="11" t="s">
        <v>12</v>
      </c>
      <c r="I94" s="11" t="s">
        <v>12</v>
      </c>
      <c r="J94" s="103" t="s">
        <v>337</v>
      </c>
      <c r="K94" s="11" t="s">
        <v>61</v>
      </c>
      <c r="L94" s="103" t="s">
        <v>259</v>
      </c>
      <c r="M94" s="11" t="s">
        <v>260</v>
      </c>
      <c r="N94" s="168"/>
      <c r="O94" s="168"/>
      <c r="P94" s="168"/>
      <c r="Q94" s="165"/>
      <c r="R94" s="126"/>
      <c r="S94" s="126"/>
      <c r="T94" s="126"/>
      <c r="U94" s="198"/>
      <c r="V94" s="199"/>
    </row>
    <row r="95" spans="1:40" s="14" customFormat="1" ht="35.25" customHeight="1" x14ac:dyDescent="0.2">
      <c r="A95" s="144" t="s">
        <v>62</v>
      </c>
      <c r="B95" s="145">
        <f>SUM(C95:G96)</f>
        <v>150</v>
      </c>
      <c r="C95" s="145">
        <v>25</v>
      </c>
      <c r="D95" s="50">
        <v>30</v>
      </c>
      <c r="E95" s="50">
        <v>15</v>
      </c>
      <c r="F95" s="11" t="s">
        <v>12</v>
      </c>
      <c r="G95" s="11">
        <v>40</v>
      </c>
      <c r="H95" s="11" t="s">
        <v>12</v>
      </c>
      <c r="I95" s="11" t="s">
        <v>12</v>
      </c>
      <c r="J95" s="103" t="s">
        <v>339</v>
      </c>
      <c r="K95" s="11" t="s">
        <v>63</v>
      </c>
      <c r="L95" s="103" t="s">
        <v>98</v>
      </c>
      <c r="M95" s="11" t="s">
        <v>108</v>
      </c>
      <c r="N95" s="142" t="s">
        <v>142</v>
      </c>
      <c r="O95" s="142" t="s">
        <v>237</v>
      </c>
      <c r="P95" s="219" t="s">
        <v>343</v>
      </c>
      <c r="Q95" s="114" t="s">
        <v>64</v>
      </c>
      <c r="R95" s="125">
        <v>3</v>
      </c>
      <c r="S95" s="55"/>
      <c r="T95" s="145">
        <v>3</v>
      </c>
      <c r="U95" s="198"/>
      <c r="V95" s="199"/>
    </row>
    <row r="96" spans="1:40" s="14" customFormat="1" ht="35.25" customHeight="1" x14ac:dyDescent="0.2">
      <c r="A96" s="144"/>
      <c r="B96" s="145"/>
      <c r="C96" s="145"/>
      <c r="D96" s="50" t="s">
        <v>12</v>
      </c>
      <c r="E96" s="50" t="s">
        <v>12</v>
      </c>
      <c r="F96" s="11" t="s">
        <v>12</v>
      </c>
      <c r="G96" s="11">
        <v>40</v>
      </c>
      <c r="H96" s="11" t="s">
        <v>12</v>
      </c>
      <c r="I96" s="11" t="s">
        <v>12</v>
      </c>
      <c r="J96" s="103" t="s">
        <v>245</v>
      </c>
      <c r="K96" s="11" t="s">
        <v>25</v>
      </c>
      <c r="L96" s="81" t="s">
        <v>91</v>
      </c>
      <c r="M96" s="12" t="s">
        <v>95</v>
      </c>
      <c r="N96" s="142"/>
      <c r="O96" s="142"/>
      <c r="P96" s="142"/>
      <c r="Q96" s="114"/>
      <c r="R96" s="126"/>
      <c r="S96" s="64"/>
      <c r="T96" s="145"/>
      <c r="U96" s="198"/>
      <c r="V96" s="199"/>
    </row>
    <row r="97" spans="1:22" s="14" customFormat="1" ht="36" customHeight="1" x14ac:dyDescent="0.2">
      <c r="A97" s="143" t="s">
        <v>167</v>
      </c>
      <c r="B97" s="145">
        <f>SUM(C97:G98)</f>
        <v>100</v>
      </c>
      <c r="C97" s="145">
        <v>15</v>
      </c>
      <c r="D97" s="50"/>
      <c r="E97" s="50" t="s">
        <v>12</v>
      </c>
      <c r="F97" s="11" t="s">
        <v>12</v>
      </c>
      <c r="G97" s="11">
        <v>40</v>
      </c>
      <c r="H97" s="11" t="s">
        <v>12</v>
      </c>
      <c r="I97" s="11" t="s">
        <v>12</v>
      </c>
      <c r="J97" s="103" t="s">
        <v>245</v>
      </c>
      <c r="K97" s="11" t="s">
        <v>25</v>
      </c>
      <c r="L97" s="81" t="s">
        <v>91</v>
      </c>
      <c r="M97" s="12" t="s">
        <v>95</v>
      </c>
      <c r="N97" s="142" t="s">
        <v>139</v>
      </c>
      <c r="O97" s="142" t="s">
        <v>238</v>
      </c>
      <c r="P97" s="142" t="s">
        <v>155</v>
      </c>
      <c r="Q97" s="114" t="s">
        <v>9</v>
      </c>
      <c r="R97" s="125">
        <v>2</v>
      </c>
      <c r="S97" s="55"/>
      <c r="T97" s="145">
        <v>1</v>
      </c>
      <c r="U97" s="199"/>
      <c r="V97" s="199"/>
    </row>
    <row r="98" spans="1:22" s="14" customFormat="1" ht="38.25" customHeight="1" x14ac:dyDescent="0.2">
      <c r="A98" s="143"/>
      <c r="B98" s="145"/>
      <c r="C98" s="145"/>
      <c r="D98" s="50">
        <v>35</v>
      </c>
      <c r="E98" s="50">
        <v>10</v>
      </c>
      <c r="F98" s="11" t="s">
        <v>12</v>
      </c>
      <c r="G98" s="11" t="s">
        <v>12</v>
      </c>
      <c r="H98" s="11" t="s">
        <v>12</v>
      </c>
      <c r="I98" s="11" t="s">
        <v>12</v>
      </c>
      <c r="J98" s="103" t="s">
        <v>149</v>
      </c>
      <c r="K98" s="11" t="s">
        <v>65</v>
      </c>
      <c r="L98" s="103" t="s">
        <v>96</v>
      </c>
      <c r="M98" s="11" t="s">
        <v>194</v>
      </c>
      <c r="N98" s="142"/>
      <c r="O98" s="142"/>
      <c r="P98" s="160"/>
      <c r="Q98" s="114"/>
      <c r="R98" s="126"/>
      <c r="S98" s="64"/>
      <c r="T98" s="145"/>
      <c r="U98" s="199"/>
      <c r="V98" s="199"/>
    </row>
    <row r="99" spans="1:22" s="14" customFormat="1" ht="34.5" customHeight="1" x14ac:dyDescent="0.2">
      <c r="A99" s="86" t="s">
        <v>121</v>
      </c>
      <c r="B99" s="11">
        <v>35</v>
      </c>
      <c r="C99" s="50">
        <v>15</v>
      </c>
      <c r="D99" s="50">
        <v>10</v>
      </c>
      <c r="E99" s="50" t="s">
        <v>12</v>
      </c>
      <c r="F99" s="11">
        <v>10</v>
      </c>
      <c r="G99" s="11"/>
      <c r="H99" s="11" t="s">
        <v>12</v>
      </c>
      <c r="I99" s="11" t="s">
        <v>12</v>
      </c>
      <c r="J99" s="103" t="s">
        <v>270</v>
      </c>
      <c r="K99" s="11" t="s">
        <v>66</v>
      </c>
      <c r="L99" s="103" t="s">
        <v>96</v>
      </c>
      <c r="M99" s="11" t="s">
        <v>109</v>
      </c>
      <c r="N99" s="27" t="s">
        <v>143</v>
      </c>
      <c r="O99" s="45" t="s">
        <v>229</v>
      </c>
      <c r="P99" s="48" t="s">
        <v>286</v>
      </c>
      <c r="Q99" s="44" t="s">
        <v>9</v>
      </c>
      <c r="R99" s="52"/>
      <c r="S99" s="52">
        <v>1</v>
      </c>
      <c r="T99" s="11">
        <v>0.5</v>
      </c>
      <c r="U99" s="176"/>
      <c r="V99" s="113"/>
    </row>
    <row r="100" spans="1:22" s="14" customFormat="1" ht="33" customHeight="1" x14ac:dyDescent="0.2">
      <c r="A100" s="61" t="s">
        <v>354</v>
      </c>
      <c r="B100" s="11" t="s">
        <v>12</v>
      </c>
      <c r="C100" s="11" t="s">
        <v>12</v>
      </c>
      <c r="D100" s="11" t="s">
        <v>12</v>
      </c>
      <c r="E100" s="11" t="s">
        <v>12</v>
      </c>
      <c r="F100" s="11" t="s">
        <v>12</v>
      </c>
      <c r="G100" s="11" t="s">
        <v>12</v>
      </c>
      <c r="H100" s="11" t="s">
        <v>12</v>
      </c>
      <c r="I100" s="11" t="s">
        <v>12</v>
      </c>
      <c r="J100" s="106"/>
      <c r="K100" s="31" t="s">
        <v>12</v>
      </c>
      <c r="L100" s="109"/>
      <c r="M100" s="31"/>
      <c r="N100" s="31"/>
      <c r="O100" s="31"/>
      <c r="P100" s="31"/>
      <c r="Q100" s="31" t="s">
        <v>12</v>
      </c>
      <c r="R100" s="11"/>
      <c r="S100" s="11"/>
      <c r="T100" s="26">
        <v>5</v>
      </c>
      <c r="U100" s="72"/>
      <c r="V100" s="73"/>
    </row>
    <row r="101" spans="1:22" s="14" customFormat="1" ht="27" customHeight="1" x14ac:dyDescent="0.2">
      <c r="A101" s="140" t="s">
        <v>176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78">
        <v>440</v>
      </c>
      <c r="V101" s="78" t="s">
        <v>351</v>
      </c>
    </row>
    <row r="102" spans="1:22" s="14" customFormat="1" ht="35.25" customHeight="1" x14ac:dyDescent="0.2">
      <c r="A102" s="86" t="s">
        <v>68</v>
      </c>
      <c r="B102" s="11">
        <v>80</v>
      </c>
      <c r="C102" s="11"/>
      <c r="D102" s="11" t="s">
        <v>12</v>
      </c>
      <c r="E102" s="11" t="s">
        <v>12</v>
      </c>
      <c r="F102" s="11" t="s">
        <v>12</v>
      </c>
      <c r="G102" s="11" t="s">
        <v>12</v>
      </c>
      <c r="H102" s="11">
        <v>80</v>
      </c>
      <c r="I102" s="11" t="s">
        <v>12</v>
      </c>
      <c r="J102" s="114"/>
      <c r="K102" s="114"/>
      <c r="L102" s="114"/>
      <c r="M102" s="114"/>
      <c r="N102" s="114"/>
      <c r="O102" s="114"/>
      <c r="P102" s="114"/>
      <c r="Q102" s="28" t="s">
        <v>9</v>
      </c>
      <c r="R102" s="11">
        <v>3</v>
      </c>
      <c r="S102" s="11"/>
      <c r="T102" s="57"/>
      <c r="U102" s="72"/>
      <c r="V102" s="73"/>
    </row>
    <row r="103" spans="1:22" ht="27" customHeight="1" x14ac:dyDescent="0.2">
      <c r="A103" s="86" t="s">
        <v>69</v>
      </c>
      <c r="B103" s="11">
        <v>80</v>
      </c>
      <c r="C103" s="11"/>
      <c r="D103" s="11" t="s">
        <v>12</v>
      </c>
      <c r="E103" s="11" t="s">
        <v>12</v>
      </c>
      <c r="F103" s="11" t="s">
        <v>12</v>
      </c>
      <c r="G103" s="11" t="s">
        <v>12</v>
      </c>
      <c r="H103" s="11">
        <v>80</v>
      </c>
      <c r="I103" s="11" t="s">
        <v>12</v>
      </c>
      <c r="J103" s="114"/>
      <c r="K103" s="114"/>
      <c r="L103" s="114"/>
      <c r="M103" s="114"/>
      <c r="N103" s="114"/>
      <c r="O103" s="114"/>
      <c r="P103" s="114"/>
      <c r="Q103" s="28" t="s">
        <v>9</v>
      </c>
      <c r="R103" s="11">
        <v>3</v>
      </c>
      <c r="S103" s="11"/>
      <c r="T103" s="59"/>
      <c r="U103" s="63"/>
    </row>
    <row r="104" spans="1:22" s="14" customFormat="1" ht="33" customHeight="1" x14ac:dyDescent="0.2">
      <c r="A104" s="86" t="s">
        <v>70</v>
      </c>
      <c r="B104" s="11">
        <v>80</v>
      </c>
      <c r="C104" s="11"/>
      <c r="D104" s="11" t="s">
        <v>12</v>
      </c>
      <c r="E104" s="11" t="s">
        <v>12</v>
      </c>
      <c r="F104" s="11" t="s">
        <v>12</v>
      </c>
      <c r="G104" s="11" t="s">
        <v>12</v>
      </c>
      <c r="H104" s="11">
        <v>80</v>
      </c>
      <c r="I104" s="11" t="s">
        <v>12</v>
      </c>
      <c r="J104" s="114"/>
      <c r="K104" s="114"/>
      <c r="L104" s="114"/>
      <c r="M104" s="114"/>
      <c r="N104" s="114"/>
      <c r="O104" s="114"/>
      <c r="P104" s="114"/>
      <c r="Q104" s="28" t="s">
        <v>9</v>
      </c>
      <c r="R104" s="11">
        <v>3</v>
      </c>
      <c r="S104" s="11"/>
      <c r="T104" s="57"/>
      <c r="U104" s="72"/>
      <c r="V104" s="73"/>
    </row>
    <row r="105" spans="1:22" s="14" customFormat="1" ht="41.25" customHeight="1" x14ac:dyDescent="0.2">
      <c r="A105" s="86" t="s">
        <v>71</v>
      </c>
      <c r="B105" s="11">
        <v>40</v>
      </c>
      <c r="C105" s="11"/>
      <c r="D105" s="11" t="s">
        <v>12</v>
      </c>
      <c r="E105" s="11" t="s">
        <v>12</v>
      </c>
      <c r="F105" s="11" t="s">
        <v>12</v>
      </c>
      <c r="G105" s="11" t="s">
        <v>12</v>
      </c>
      <c r="H105" s="11">
        <v>40</v>
      </c>
      <c r="I105" s="11" t="s">
        <v>12</v>
      </c>
      <c r="J105" s="114"/>
      <c r="K105" s="114"/>
      <c r="L105" s="114"/>
      <c r="M105" s="114"/>
      <c r="N105" s="114"/>
      <c r="O105" s="114"/>
      <c r="P105" s="114"/>
      <c r="Q105" s="28" t="s">
        <v>9</v>
      </c>
      <c r="R105" s="11">
        <v>2</v>
      </c>
      <c r="S105" s="11"/>
      <c r="T105" s="57"/>
      <c r="U105" s="73"/>
      <c r="V105" s="73"/>
    </row>
    <row r="106" spans="1:22" s="14" customFormat="1" ht="33" customHeight="1" x14ac:dyDescent="0.2">
      <c r="A106" s="86" t="s">
        <v>72</v>
      </c>
      <c r="B106" s="11">
        <v>80</v>
      </c>
      <c r="C106" s="11"/>
      <c r="D106" s="11" t="s">
        <v>12</v>
      </c>
      <c r="E106" s="11" t="s">
        <v>12</v>
      </c>
      <c r="F106" s="11" t="s">
        <v>12</v>
      </c>
      <c r="G106" s="11" t="s">
        <v>12</v>
      </c>
      <c r="H106" s="11">
        <v>80</v>
      </c>
      <c r="I106" s="11" t="s">
        <v>12</v>
      </c>
      <c r="J106" s="114"/>
      <c r="K106" s="114"/>
      <c r="L106" s="114"/>
      <c r="M106" s="114"/>
      <c r="N106" s="114"/>
      <c r="O106" s="114"/>
      <c r="P106" s="114"/>
      <c r="Q106" s="28" t="s">
        <v>9</v>
      </c>
      <c r="R106" s="11">
        <v>3</v>
      </c>
      <c r="S106" s="11"/>
      <c r="T106" s="57"/>
      <c r="U106" s="72"/>
      <c r="V106" s="73"/>
    </row>
    <row r="107" spans="1:22" s="14" customFormat="1" ht="44.25" customHeight="1" x14ac:dyDescent="0.2">
      <c r="A107" s="86" t="s">
        <v>73</v>
      </c>
      <c r="B107" s="11">
        <v>40</v>
      </c>
      <c r="C107" s="11"/>
      <c r="D107" s="11" t="s">
        <v>12</v>
      </c>
      <c r="E107" s="11" t="s">
        <v>12</v>
      </c>
      <c r="F107" s="11" t="s">
        <v>12</v>
      </c>
      <c r="G107" s="11" t="s">
        <v>12</v>
      </c>
      <c r="H107" s="11">
        <v>40</v>
      </c>
      <c r="I107" s="11" t="s">
        <v>12</v>
      </c>
      <c r="J107" s="114"/>
      <c r="K107" s="114"/>
      <c r="L107" s="114"/>
      <c r="M107" s="114"/>
      <c r="N107" s="114"/>
      <c r="O107" s="114"/>
      <c r="P107" s="114"/>
      <c r="Q107" s="28" t="s">
        <v>9</v>
      </c>
      <c r="R107" s="11">
        <v>2</v>
      </c>
      <c r="S107" s="11"/>
      <c r="T107" s="57"/>
      <c r="U107" s="72"/>
      <c r="V107" s="73"/>
    </row>
    <row r="108" spans="1:22" s="14" customFormat="1" ht="33" customHeight="1" x14ac:dyDescent="0.2">
      <c r="A108" s="86" t="s">
        <v>14</v>
      </c>
      <c r="B108" s="11">
        <v>40</v>
      </c>
      <c r="C108" s="11"/>
      <c r="D108" s="11" t="s">
        <v>12</v>
      </c>
      <c r="E108" s="11" t="s">
        <v>12</v>
      </c>
      <c r="F108" s="11" t="s">
        <v>12</v>
      </c>
      <c r="G108" s="11" t="s">
        <v>12</v>
      </c>
      <c r="H108" s="11">
        <v>40</v>
      </c>
      <c r="I108" s="11" t="s">
        <v>12</v>
      </c>
      <c r="J108" s="114"/>
      <c r="K108" s="114"/>
      <c r="L108" s="114"/>
      <c r="M108" s="114"/>
      <c r="N108" s="114"/>
      <c r="O108" s="114"/>
      <c r="P108" s="114"/>
      <c r="Q108" s="28" t="s">
        <v>9</v>
      </c>
      <c r="R108" s="11">
        <v>2</v>
      </c>
      <c r="S108" s="11"/>
      <c r="T108" s="57"/>
      <c r="U108" s="72"/>
      <c r="V108" s="73"/>
    </row>
    <row r="109" spans="1:22" s="14" customFormat="1" ht="33" customHeight="1" x14ac:dyDescent="0.2">
      <c r="A109" s="11" t="s">
        <v>67</v>
      </c>
      <c r="B109" s="40">
        <f>SUM(B108,B107,B106,B105,B104,B103,B102,B99,B97,B95,B93,B92,B91,B90,B87,B86,B84,B83)</f>
        <v>1400</v>
      </c>
      <c r="C109" s="40">
        <f>SUM(C99,C97,C95,C93,C92,C91,C90,C87,C86,C84,C83)</f>
        <v>215</v>
      </c>
      <c r="D109" s="40">
        <v>240</v>
      </c>
      <c r="E109" s="40">
        <f>SUM(E98,E95,E91,E90,E87,E86,E84,E83)</f>
        <v>85</v>
      </c>
      <c r="F109" s="40">
        <f>SUM(F99,F83)</f>
        <v>20</v>
      </c>
      <c r="G109" s="41" t="s">
        <v>358</v>
      </c>
      <c r="H109" s="41" t="s">
        <v>349</v>
      </c>
      <c r="I109" s="41" t="s">
        <v>12</v>
      </c>
      <c r="J109" s="212"/>
      <c r="K109" s="213"/>
      <c r="L109" s="213"/>
      <c r="M109" s="213"/>
      <c r="N109" s="213"/>
      <c r="O109" s="213"/>
      <c r="P109" s="214"/>
      <c r="Q109" s="42" t="s">
        <v>377</v>
      </c>
      <c r="R109" s="42">
        <v>33</v>
      </c>
      <c r="S109" s="42">
        <v>1</v>
      </c>
      <c r="T109" s="40">
        <v>25.5</v>
      </c>
      <c r="U109" s="40">
        <v>59.5</v>
      </c>
      <c r="V109" s="73"/>
    </row>
    <row r="110" spans="1:22" s="14" customFormat="1" ht="33" customHeight="1" x14ac:dyDescent="0.2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72"/>
      <c r="V110" s="73"/>
    </row>
    <row r="111" spans="1:22" s="9" customFormat="1" ht="27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53"/>
      <c r="S111" s="53"/>
      <c r="T111" s="8"/>
      <c r="U111" s="75"/>
      <c r="V111" s="75"/>
    </row>
    <row r="112" spans="1:22" s="9" customFormat="1" ht="43.5" customHeight="1" x14ac:dyDescent="0.2">
      <c r="A112" s="8"/>
      <c r="B112" s="89">
        <v>4796</v>
      </c>
      <c r="C112" s="89">
        <v>742</v>
      </c>
      <c r="D112" s="89">
        <v>916</v>
      </c>
      <c r="E112" s="89">
        <v>373</v>
      </c>
      <c r="F112" s="89">
        <v>345</v>
      </c>
      <c r="G112" s="89">
        <v>1220</v>
      </c>
      <c r="H112" s="90" t="s">
        <v>359</v>
      </c>
      <c r="I112" s="89">
        <v>600</v>
      </c>
      <c r="J112" s="107"/>
      <c r="K112" s="8"/>
      <c r="L112" s="107"/>
      <c r="M112" s="8"/>
      <c r="N112" s="8"/>
      <c r="O112" s="8"/>
      <c r="P112" s="8"/>
      <c r="Q112" s="8"/>
      <c r="R112" s="65" t="s">
        <v>317</v>
      </c>
      <c r="S112" s="65" t="s">
        <v>318</v>
      </c>
      <c r="T112" s="66" t="s">
        <v>319</v>
      </c>
      <c r="U112" s="75"/>
      <c r="V112" s="75"/>
    </row>
    <row r="113" spans="1:22" s="9" customFormat="1" ht="41.25" customHeight="1" x14ac:dyDescent="0.25">
      <c r="A113" s="1"/>
      <c r="B113" s="1"/>
      <c r="C113" s="1"/>
      <c r="D113" s="1"/>
      <c r="E113" s="1"/>
      <c r="F113" s="1"/>
      <c r="G113" s="49"/>
      <c r="H113" s="49"/>
      <c r="I113" s="1"/>
      <c r="J113" s="108"/>
      <c r="K113" s="1"/>
      <c r="L113" s="108"/>
      <c r="M113" s="1"/>
      <c r="N113" s="10"/>
      <c r="O113" s="10"/>
      <c r="P113" s="10"/>
      <c r="Q113" s="101" t="s">
        <v>369</v>
      </c>
      <c r="R113" s="50">
        <v>87</v>
      </c>
      <c r="S113" s="50">
        <v>13.5</v>
      </c>
      <c r="T113" s="50">
        <v>82</v>
      </c>
      <c r="V113" s="63"/>
    </row>
    <row r="114" spans="1:22" s="9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08"/>
      <c r="K114" s="1"/>
      <c r="L114" s="108"/>
      <c r="M114" s="1"/>
      <c r="N114" s="10"/>
      <c r="O114" s="10"/>
      <c r="P114" s="10"/>
      <c r="Q114" s="1"/>
      <c r="R114" s="113"/>
      <c r="S114" s="113"/>
      <c r="T114" s="113"/>
      <c r="U114" s="63"/>
      <c r="V114" s="75"/>
    </row>
    <row r="115" spans="1:22" ht="25.5" customHeight="1" x14ac:dyDescent="0.25">
      <c r="A115" s="84" t="s">
        <v>320</v>
      </c>
      <c r="B115" s="131" t="s">
        <v>321</v>
      </c>
      <c r="C115" s="131"/>
      <c r="D115" s="84" t="s">
        <v>177</v>
      </c>
      <c r="E115" s="138" t="s">
        <v>321</v>
      </c>
      <c r="F115" s="139"/>
      <c r="G115" s="67" t="s">
        <v>177</v>
      </c>
    </row>
    <row r="116" spans="1:22" ht="25.5" customHeight="1" x14ac:dyDescent="0.25">
      <c r="A116" s="100"/>
      <c r="B116" s="131" t="s">
        <v>322</v>
      </c>
      <c r="C116" s="131"/>
      <c r="D116" s="84" t="s">
        <v>322</v>
      </c>
      <c r="E116" s="138" t="s">
        <v>323</v>
      </c>
      <c r="F116" s="139"/>
      <c r="G116" s="67" t="s">
        <v>323</v>
      </c>
    </row>
    <row r="117" spans="1:22" ht="25.5" customHeight="1" x14ac:dyDescent="0.25">
      <c r="A117" s="98" t="s">
        <v>324</v>
      </c>
      <c r="B117" s="130">
        <v>500</v>
      </c>
      <c r="C117" s="130"/>
      <c r="D117" s="87">
        <v>20</v>
      </c>
      <c r="E117" s="136">
        <v>500</v>
      </c>
      <c r="F117" s="137"/>
      <c r="G117" s="91">
        <v>20</v>
      </c>
      <c r="O117" s="68"/>
      <c r="P117" s="68"/>
    </row>
    <row r="118" spans="1:22" ht="25.5" customHeight="1" x14ac:dyDescent="0.25">
      <c r="A118" s="98" t="s">
        <v>325</v>
      </c>
      <c r="B118" s="130">
        <v>420</v>
      </c>
      <c r="C118" s="130"/>
      <c r="D118" s="87">
        <v>17</v>
      </c>
      <c r="E118" s="136">
        <v>420</v>
      </c>
      <c r="F118" s="137"/>
      <c r="G118" s="91">
        <v>17</v>
      </c>
      <c r="O118" s="68"/>
      <c r="P118" s="68"/>
    </row>
    <row r="119" spans="1:22" ht="25.5" customHeight="1" x14ac:dyDescent="0.25">
      <c r="A119" s="98" t="s">
        <v>326</v>
      </c>
      <c r="B119" s="130">
        <v>600</v>
      </c>
      <c r="C119" s="130"/>
      <c r="D119" s="87">
        <v>22</v>
      </c>
      <c r="E119" s="136">
        <v>600</v>
      </c>
      <c r="F119" s="137"/>
      <c r="G119" s="91">
        <v>22</v>
      </c>
      <c r="O119" s="68"/>
      <c r="P119" s="68"/>
    </row>
    <row r="120" spans="1:22" ht="25.5" customHeight="1" x14ac:dyDescent="0.25">
      <c r="A120" s="98" t="s">
        <v>327</v>
      </c>
      <c r="B120" s="130">
        <v>900</v>
      </c>
      <c r="C120" s="130"/>
      <c r="D120" s="87">
        <v>34</v>
      </c>
      <c r="E120" s="136">
        <v>910</v>
      </c>
      <c r="F120" s="137"/>
      <c r="G120" s="91">
        <v>35.5</v>
      </c>
      <c r="P120" s="132"/>
    </row>
    <row r="121" spans="1:22" ht="25.5" customHeight="1" x14ac:dyDescent="0.25">
      <c r="A121" s="98" t="s">
        <v>328</v>
      </c>
      <c r="B121" s="130">
        <v>1100</v>
      </c>
      <c r="C121" s="130"/>
      <c r="D121" s="87">
        <v>41</v>
      </c>
      <c r="E121" s="136">
        <v>1100</v>
      </c>
      <c r="F121" s="137"/>
      <c r="G121" s="91">
        <v>41</v>
      </c>
      <c r="P121" s="132"/>
    </row>
    <row r="122" spans="1:22" ht="25.5" customHeight="1" x14ac:dyDescent="0.25">
      <c r="A122" s="98" t="s">
        <v>329</v>
      </c>
      <c r="B122" s="130">
        <v>1200</v>
      </c>
      <c r="C122" s="130"/>
      <c r="D122" s="87">
        <v>46</v>
      </c>
      <c r="E122" s="136">
        <v>1200</v>
      </c>
      <c r="F122" s="137"/>
      <c r="G122" s="91">
        <v>46</v>
      </c>
    </row>
    <row r="123" spans="1:22" ht="25.5" customHeight="1" x14ac:dyDescent="0.25">
      <c r="A123" s="99" t="s">
        <v>360</v>
      </c>
      <c r="B123" s="209"/>
      <c r="C123" s="210"/>
      <c r="D123" s="85"/>
      <c r="E123" s="136">
        <v>4</v>
      </c>
      <c r="F123" s="137"/>
      <c r="G123" s="91">
        <v>1</v>
      </c>
    </row>
    <row r="124" spans="1:22" ht="25.5" customHeight="1" x14ac:dyDescent="0.25">
      <c r="A124" s="99" t="s">
        <v>361</v>
      </c>
      <c r="B124" s="209"/>
      <c r="C124" s="210"/>
      <c r="D124" s="85"/>
      <c r="E124" s="136">
        <v>2</v>
      </c>
      <c r="F124" s="137"/>
      <c r="G124" s="91"/>
    </row>
    <row r="125" spans="1:22" ht="25.5" customHeight="1" x14ac:dyDescent="0.25">
      <c r="A125" s="99" t="s">
        <v>362</v>
      </c>
      <c r="B125" s="209"/>
      <c r="C125" s="210"/>
      <c r="D125" s="85"/>
      <c r="E125" s="136">
        <v>60</v>
      </c>
      <c r="F125" s="137"/>
      <c r="G125" s="91"/>
    </row>
    <row r="126" spans="1:22" ht="25.5" customHeight="1" x14ac:dyDescent="0.25">
      <c r="A126" s="84" t="s">
        <v>330</v>
      </c>
      <c r="B126" s="130">
        <v>4720</v>
      </c>
      <c r="C126" s="130"/>
      <c r="D126" s="87">
        <v>180</v>
      </c>
      <c r="E126" s="134">
        <v>4796</v>
      </c>
      <c r="F126" s="135"/>
      <c r="G126" s="110">
        <v>182.5</v>
      </c>
    </row>
  </sheetData>
  <mergeCells count="253">
    <mergeCell ref="P57:P59"/>
    <mergeCell ref="R97:R98"/>
    <mergeCell ref="C60:C63"/>
    <mergeCell ref="B60:B63"/>
    <mergeCell ref="O60:O63"/>
    <mergeCell ref="N60:N63"/>
    <mergeCell ref="Q60:Q63"/>
    <mergeCell ref="P60:P63"/>
    <mergeCell ref="B64:B65"/>
    <mergeCell ref="C95:C96"/>
    <mergeCell ref="F87:F88"/>
    <mergeCell ref="N57:N59"/>
    <mergeCell ref="Q57:Q59"/>
    <mergeCell ref="T64:T65"/>
    <mergeCell ref="R64:R65"/>
    <mergeCell ref="N64:N65"/>
    <mergeCell ref="P64:P65"/>
    <mergeCell ref="O64:O65"/>
    <mergeCell ref="Q64:Q65"/>
    <mergeCell ref="T60:T63"/>
    <mergeCell ref="U99:V99"/>
    <mergeCell ref="U66:V66"/>
    <mergeCell ref="U93:V94"/>
    <mergeCell ref="U90:V90"/>
    <mergeCell ref="J70:P70"/>
    <mergeCell ref="P95:P96"/>
    <mergeCell ref="N95:N96"/>
    <mergeCell ref="A89:T89"/>
    <mergeCell ref="A69:T69"/>
    <mergeCell ref="C64:C65"/>
    <mergeCell ref="S87:S88"/>
    <mergeCell ref="R87:R88"/>
    <mergeCell ref="Q87:Q88"/>
    <mergeCell ref="B125:C125"/>
    <mergeCell ref="B124:C124"/>
    <mergeCell ref="B123:C123"/>
    <mergeCell ref="C93:C94"/>
    <mergeCell ref="B93:B94"/>
    <mergeCell ref="A79:T79"/>
    <mergeCell ref="J109:P109"/>
    <mergeCell ref="U86:V86"/>
    <mergeCell ref="J71:P71"/>
    <mergeCell ref="J74:P74"/>
    <mergeCell ref="I87:I88"/>
    <mergeCell ref="P93:P94"/>
    <mergeCell ref="O93:O94"/>
    <mergeCell ref="C87:C88"/>
    <mergeCell ref="D87:D88"/>
    <mergeCell ref="Q93:Q94"/>
    <mergeCell ref="E87:E88"/>
    <mergeCell ref="R95:R96"/>
    <mergeCell ref="E118:F118"/>
    <mergeCell ref="T87:T88"/>
    <mergeCell ref="E125:F125"/>
    <mergeCell ref="E124:F124"/>
    <mergeCell ref="E123:F123"/>
    <mergeCell ref="R93:R94"/>
    <mergeCell ref="U57:V59"/>
    <mergeCell ref="U60:V63"/>
    <mergeCell ref="U95:V96"/>
    <mergeCell ref="U91:V91"/>
    <mergeCell ref="U97:V98"/>
    <mergeCell ref="U84:V84"/>
    <mergeCell ref="U83:V83"/>
    <mergeCell ref="J76:P76"/>
    <mergeCell ref="M80:M81"/>
    <mergeCell ref="A82:T82"/>
    <mergeCell ref="N80:N81"/>
    <mergeCell ref="R80:T80"/>
    <mergeCell ref="B80:B81"/>
    <mergeCell ref="A78:T78"/>
    <mergeCell ref="J75:P75"/>
    <mergeCell ref="O80:O81"/>
    <mergeCell ref="Q80:Q81"/>
    <mergeCell ref="C80:I80"/>
    <mergeCell ref="J77:P77"/>
    <mergeCell ref="J80:K81"/>
    <mergeCell ref="A72:T72"/>
    <mergeCell ref="J73:P73"/>
    <mergeCell ref="B87:B88"/>
    <mergeCell ref="U56:V56"/>
    <mergeCell ref="A57:A59"/>
    <mergeCell ref="B57:B59"/>
    <mergeCell ref="C57:C59"/>
    <mergeCell ref="U53:V53"/>
    <mergeCell ref="A93:A94"/>
    <mergeCell ref="Q97:Q98"/>
    <mergeCell ref="T97:T98"/>
    <mergeCell ref="T95:T96"/>
    <mergeCell ref="C97:C98"/>
    <mergeCell ref="O95:O96"/>
    <mergeCell ref="O97:O98"/>
    <mergeCell ref="L80:L81"/>
    <mergeCell ref="P80:P81"/>
    <mergeCell ref="N93:N94"/>
    <mergeCell ref="H87:H88"/>
    <mergeCell ref="G87:G88"/>
    <mergeCell ref="B97:B98"/>
    <mergeCell ref="T93:T94"/>
    <mergeCell ref="S93:S94"/>
    <mergeCell ref="A85:T85"/>
    <mergeCell ref="Q22:Q23"/>
    <mergeCell ref="R12:R13"/>
    <mergeCell ref="S16:S17"/>
    <mergeCell ref="R16:R17"/>
    <mergeCell ref="S22:S23"/>
    <mergeCell ref="R22:R23"/>
    <mergeCell ref="Q51:Q52"/>
    <mergeCell ref="R51:R52"/>
    <mergeCell ref="S51:S52"/>
    <mergeCell ref="A64:A65"/>
    <mergeCell ref="R30:R31"/>
    <mergeCell ref="O57:O59"/>
    <mergeCell ref="Q12:Q13"/>
    <mergeCell ref="N30:N31"/>
    <mergeCell ref="J40:P40"/>
    <mergeCell ref="C12:C13"/>
    <mergeCell ref="S57:S59"/>
    <mergeCell ref="T22:T23"/>
    <mergeCell ref="N22:N23"/>
    <mergeCell ref="S30:S31"/>
    <mergeCell ref="B43:B44"/>
    <mergeCell ref="J43:K44"/>
    <mergeCell ref="P43:P44"/>
    <mergeCell ref="T57:T59"/>
    <mergeCell ref="S60:S63"/>
    <mergeCell ref="R60:R63"/>
    <mergeCell ref="P51:P52"/>
    <mergeCell ref="A45:T45"/>
    <mergeCell ref="R57:R59"/>
    <mergeCell ref="A60:A63"/>
    <mergeCell ref="T51:T52"/>
    <mergeCell ref="A55:T55"/>
    <mergeCell ref="A35:A36"/>
    <mergeCell ref="U11:V11"/>
    <mergeCell ref="U12:V13"/>
    <mergeCell ref="U14:V14"/>
    <mergeCell ref="U26:V26"/>
    <mergeCell ref="U32:V32"/>
    <mergeCell ref="U35:V36"/>
    <mergeCell ref="U34:V34"/>
    <mergeCell ref="U30:V31"/>
    <mergeCell ref="U25:V25"/>
    <mergeCell ref="U29:V29"/>
    <mergeCell ref="U28:V28"/>
    <mergeCell ref="U19:V19"/>
    <mergeCell ref="B35:B36"/>
    <mergeCell ref="Q35:Q36"/>
    <mergeCell ref="B30:B31"/>
    <mergeCell ref="C30:C31"/>
    <mergeCell ref="P35:P36"/>
    <mergeCell ref="O35:O36"/>
    <mergeCell ref="O51:O52"/>
    <mergeCell ref="A47:T47"/>
    <mergeCell ref="O43:O44"/>
    <mergeCell ref="A49:T49"/>
    <mergeCell ref="J39:P39"/>
    <mergeCell ref="A51:A52"/>
    <mergeCell ref="B51:B52"/>
    <mergeCell ref="A1:T1"/>
    <mergeCell ref="T7:T8"/>
    <mergeCell ref="B2:B3"/>
    <mergeCell ref="Q2:Q3"/>
    <mergeCell ref="A7:A8"/>
    <mergeCell ref="C2:I2"/>
    <mergeCell ref="B7:B8"/>
    <mergeCell ref="P2:P3"/>
    <mergeCell ref="N7:N8"/>
    <mergeCell ref="N2:N3"/>
    <mergeCell ref="L2:L3"/>
    <mergeCell ref="O2:O3"/>
    <mergeCell ref="M2:M3"/>
    <mergeCell ref="J2:K3"/>
    <mergeCell ref="C7:C8"/>
    <mergeCell ref="O7:O8"/>
    <mergeCell ref="P7:P8"/>
    <mergeCell ref="R2:T2"/>
    <mergeCell ref="A4:T4"/>
    <mergeCell ref="Q7:Q8"/>
    <mergeCell ref="S7:S8"/>
    <mergeCell ref="R7:R8"/>
    <mergeCell ref="U7:U8"/>
    <mergeCell ref="A41:T41"/>
    <mergeCell ref="L43:L44"/>
    <mergeCell ref="M43:M44"/>
    <mergeCell ref="A9:T9"/>
    <mergeCell ref="A20:T20"/>
    <mergeCell ref="A27:T27"/>
    <mergeCell ref="A42:T42"/>
    <mergeCell ref="Q30:Q31"/>
    <mergeCell ref="T30:T31"/>
    <mergeCell ref="P30:P31"/>
    <mergeCell ref="J38:P38"/>
    <mergeCell ref="O22:O23"/>
    <mergeCell ref="O30:O31"/>
    <mergeCell ref="A37:T37"/>
    <mergeCell ref="A33:T33"/>
    <mergeCell ref="A30:A31"/>
    <mergeCell ref="A12:A13"/>
    <mergeCell ref="B12:B13"/>
    <mergeCell ref="C43:I43"/>
    <mergeCell ref="R43:T43"/>
    <mergeCell ref="T12:T13"/>
    <mergeCell ref="P12:P13"/>
    <mergeCell ref="U16:V16"/>
    <mergeCell ref="B126:C126"/>
    <mergeCell ref="B122:C122"/>
    <mergeCell ref="B121:C121"/>
    <mergeCell ref="B120:C120"/>
    <mergeCell ref="B119:C119"/>
    <mergeCell ref="B118:C118"/>
    <mergeCell ref="B117:C117"/>
    <mergeCell ref="B116:C116"/>
    <mergeCell ref="J105:P105"/>
    <mergeCell ref="B115:C115"/>
    <mergeCell ref="P120:P121"/>
    <mergeCell ref="A111:Q111"/>
    <mergeCell ref="E126:F126"/>
    <mergeCell ref="E117:F117"/>
    <mergeCell ref="E122:F122"/>
    <mergeCell ref="E121:F121"/>
    <mergeCell ref="E120:F120"/>
    <mergeCell ref="E115:F115"/>
    <mergeCell ref="E116:F116"/>
    <mergeCell ref="E119:F119"/>
    <mergeCell ref="J106:P106"/>
    <mergeCell ref="J107:P107"/>
    <mergeCell ref="A110:T110"/>
    <mergeCell ref="J108:P108"/>
    <mergeCell ref="R114:T114"/>
    <mergeCell ref="Q95:Q96"/>
    <mergeCell ref="B16:B17"/>
    <mergeCell ref="A16:A17"/>
    <mergeCell ref="P16:P17"/>
    <mergeCell ref="O16:O17"/>
    <mergeCell ref="Q16:Q17"/>
    <mergeCell ref="T16:T17"/>
    <mergeCell ref="A22:A23"/>
    <mergeCell ref="B22:B23"/>
    <mergeCell ref="C22:C23"/>
    <mergeCell ref="P22:P23"/>
    <mergeCell ref="N16:N17"/>
    <mergeCell ref="A101:T101"/>
    <mergeCell ref="J104:P104"/>
    <mergeCell ref="N97:N98"/>
    <mergeCell ref="A97:A98"/>
    <mergeCell ref="A95:A96"/>
    <mergeCell ref="J103:P103"/>
    <mergeCell ref="B95:B96"/>
    <mergeCell ref="J102:P102"/>
    <mergeCell ref="P97:P98"/>
    <mergeCell ref="N43:N44"/>
    <mergeCell ref="Q43:Q44"/>
  </mergeCells>
  <phoneticPr fontId="2" type="noConversion"/>
  <pageMargins left="0.19685039370078741" right="0.19685039370078741" top="0.15748031496062992" bottom="0.15748031496062992" header="0.51181102362204722" footer="0.51181102362204722"/>
  <pageSetup paperSize="9" scale="49" orientation="landscape" r:id="rId1"/>
  <headerFooter alignWithMargins="0"/>
  <rowBreaks count="4" manualBreakCount="4">
    <brk id="26" max="18" man="1"/>
    <brk id="40" max="14" man="1"/>
    <brk id="77" max="14" man="1"/>
    <brk id="9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2021-2024</vt:lpstr>
      <vt:lpstr>'2021-2024'!Obszar_wydruku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wandab</dc:creator>
  <cp:lastModifiedBy>Marlena Gałuszewska</cp:lastModifiedBy>
  <cp:lastPrinted>2022-03-30T12:51:28Z</cp:lastPrinted>
  <dcterms:created xsi:type="dcterms:W3CDTF">2005-07-29T09:27:34Z</dcterms:created>
  <dcterms:modified xsi:type="dcterms:W3CDTF">2023-06-07T08:13:47Z</dcterms:modified>
</cp:coreProperties>
</file>