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6000" windowHeight="6180" activeTab="0"/>
  </bookViews>
  <sheets>
    <sheet name="I rok" sheetId="1" r:id="rId1"/>
  </sheets>
  <definedNames>
    <definedName name="_xlnm.Print_Area" localSheetId="0">'I rok'!$A$1:$R$103</definedName>
  </definedNames>
  <calcPr fullCalcOnLoad="1"/>
</workbook>
</file>

<file path=xl/sharedStrings.xml><?xml version="1.0" encoding="utf-8"?>
<sst xmlns="http://schemas.openxmlformats.org/spreadsheetml/2006/main" count="790" uniqueCount="364">
  <si>
    <t>wyk.</t>
  </si>
  <si>
    <t>sem.</t>
  </si>
  <si>
    <t>ćwicz.</t>
  </si>
  <si>
    <t>Ogólny wymiar godzin</t>
  </si>
  <si>
    <t>Forma zaliczenia przedmiotu</t>
  </si>
  <si>
    <t>Egzamin</t>
  </si>
  <si>
    <t>Zaliczenie</t>
  </si>
  <si>
    <t>Praktyki zawodowe:</t>
  </si>
  <si>
    <t>Podstawy opieki położniczej</t>
  </si>
  <si>
    <t>Jednostka dydaktyczna prowadząca zajęcia</t>
  </si>
  <si>
    <t>zajęcia prakt.</t>
  </si>
  <si>
    <t xml:space="preserve">Techniki położnicze i prowadzenie porodu </t>
  </si>
  <si>
    <t>Neonatologia i opieka neonatologiczna</t>
  </si>
  <si>
    <t>(1 - semestr zimowy, 
2 - semestr letni)</t>
  </si>
  <si>
    <t>Kształcenie w zakresie:</t>
  </si>
  <si>
    <t>Punkty ECTS</t>
  </si>
  <si>
    <t>BHP (1)</t>
  </si>
  <si>
    <t>-</t>
  </si>
  <si>
    <t>kszt. bez naucz. akad.</t>
  </si>
  <si>
    <t>Kod jednostki</t>
  </si>
  <si>
    <t>AB</t>
  </si>
  <si>
    <t>BIBG</t>
  </si>
  <si>
    <t>1M12</t>
  </si>
  <si>
    <t>NZME</t>
  </si>
  <si>
    <t>1M15</t>
  </si>
  <si>
    <t>NZI</t>
  </si>
  <si>
    <t>NZT</t>
  </si>
  <si>
    <t>1M20</t>
  </si>
  <si>
    <t>2MB</t>
  </si>
  <si>
    <t>NZG</t>
  </si>
  <si>
    <t>Wymiar godzin obowiązujących studenta</t>
  </si>
  <si>
    <t>S1A</t>
  </si>
  <si>
    <t>zaj. Praktyczne</t>
  </si>
  <si>
    <t>zaj. Teoret.</t>
  </si>
  <si>
    <t>Wymiar godzin obowiązujący studenta</t>
  </si>
  <si>
    <t>(3 - semestr zimowy, 4 - semestr letni)</t>
  </si>
  <si>
    <t>ogólny wymiar</t>
  </si>
  <si>
    <t>Zajęcia prakt.</t>
  </si>
  <si>
    <t>kształc. bez nauczyc. akadem.</t>
  </si>
  <si>
    <t>zaj. Prakt.</t>
  </si>
  <si>
    <t>Patologia (3)</t>
  </si>
  <si>
    <t>1M11</t>
  </si>
  <si>
    <t>Farmakologia (3)</t>
  </si>
  <si>
    <t>1M9</t>
  </si>
  <si>
    <t>Język angielski (3 i 4)</t>
  </si>
  <si>
    <t>S1</t>
  </si>
  <si>
    <t>Techniki położnicze i prowadzenie porodu (3 i 4)</t>
  </si>
  <si>
    <t xml:space="preserve">Położnictwo i opieka położnicza (3 i 4) </t>
  </si>
  <si>
    <t>1W61</t>
  </si>
  <si>
    <t>NZH</t>
  </si>
  <si>
    <t>1WG</t>
  </si>
  <si>
    <t xml:space="preserve">Choroby wewnętrzne (3 i 4) </t>
  </si>
  <si>
    <t>1W21</t>
  </si>
  <si>
    <t xml:space="preserve">Chirurgia (3 i 4) </t>
  </si>
  <si>
    <t>1W23</t>
  </si>
  <si>
    <t>Podstawy ratownictwa medycznego (3)</t>
  </si>
  <si>
    <t xml:space="preserve">Położnictwo i opieka położnicza </t>
  </si>
  <si>
    <t>Pediatria i pielęgniarstwo pediatryczne</t>
  </si>
  <si>
    <t>Choroby wewnętrzne</t>
  </si>
  <si>
    <t>Chirurgia</t>
  </si>
  <si>
    <t>(5 - semestr zimowy, 
6 - semestr letni)</t>
  </si>
  <si>
    <t>zaj. prakt.</t>
  </si>
  <si>
    <t>Radiologia (6)</t>
  </si>
  <si>
    <t>Prawo (6)</t>
  </si>
  <si>
    <t>Zdrowie Publiczne (6)</t>
  </si>
  <si>
    <t>Fakultetów z języka migowego (6)</t>
  </si>
  <si>
    <t>Techniki położnicze i prowadzenie porodu (5)</t>
  </si>
  <si>
    <t>Psychiatria (6)</t>
  </si>
  <si>
    <t>Rehabilitacja w położnictwie, neonatologii i ginekologii (5 i 6)</t>
  </si>
  <si>
    <t>Egzamin dyplomowy</t>
  </si>
  <si>
    <t>Techniki położnicze i prowadzenie porodu</t>
  </si>
  <si>
    <t>Ginekologia i opieka ginekologiczna</t>
  </si>
  <si>
    <t>Psychiatria</t>
  </si>
  <si>
    <t>Anestezjologia i stany zagrożenia życia</t>
  </si>
  <si>
    <t>1W11</t>
  </si>
  <si>
    <t>NZB</t>
  </si>
  <si>
    <t>NZD</t>
  </si>
  <si>
    <t>NZO</t>
  </si>
  <si>
    <t>NZL</t>
  </si>
  <si>
    <t>X1</t>
  </si>
  <si>
    <t>S3</t>
  </si>
  <si>
    <t>Adres i numer telefonu</t>
  </si>
  <si>
    <t>ul.Oczki 3, 02-007 Warszawa</t>
  </si>
  <si>
    <t>(0 22) 621-51-97</t>
  </si>
  <si>
    <t>ul.Żwirki i Wigury 63, 02-091 Warszawa</t>
  </si>
  <si>
    <t>ul. Chałubińskiego 5, 02-004 Warszawa</t>
  </si>
  <si>
    <t>ul.Chałubińskiego 5, 02-004 Warszawa</t>
  </si>
  <si>
    <t>(0 22) 628-63-34</t>
  </si>
  <si>
    <t>ul. Nowogrodzka 73, 02-018 Warszawa</t>
  </si>
  <si>
    <t>(0 22) 62-53-223</t>
  </si>
  <si>
    <t>ul. Żwirki i Wigury 81a, 02-091 Warszawa</t>
  </si>
  <si>
    <t>ul.Księcia Trojdena 2a, 02-109 Warszawa</t>
  </si>
  <si>
    <t>(0 22) 57-20-863</t>
  </si>
  <si>
    <t>ul. Banacha 1a, 02-097 Warszawa</t>
  </si>
  <si>
    <t>(0 22) 57-20-528, 57-20-529</t>
  </si>
  <si>
    <t>(0 22) 62-99-892</t>
  </si>
  <si>
    <t>ul. Banacha 1B, 02-097 Warszawa</t>
  </si>
  <si>
    <t>ul. Karowa 2, 00-315 Warszawa</t>
  </si>
  <si>
    <t>(0 22) 116-61-60</t>
  </si>
  <si>
    <t>(0 22) 57-20-702</t>
  </si>
  <si>
    <t>(0 22) 599-24-05, 599-21-05</t>
  </si>
  <si>
    <t>ul. Nowogrodzka 59, 02-006 Warszawa</t>
  </si>
  <si>
    <t>(0 22) 502-16-41</t>
  </si>
  <si>
    <t>ul. Nowogrodzka 59, 02-540 Warszawa</t>
  </si>
  <si>
    <t>(0 22) 50-21-126</t>
  </si>
  <si>
    <t>(0 22) 502-10-73</t>
  </si>
  <si>
    <t>blok F, ul. Banacha 1a, 02-097 Warszawa</t>
  </si>
  <si>
    <t>(0 22) 599-21-80, 599-21-81</t>
  </si>
  <si>
    <t>ul. Żwirki i Wigury 81, 02-091 Warszawa</t>
  </si>
  <si>
    <t xml:space="preserve">(0 22) 57-20-490 </t>
  </si>
  <si>
    <t>ul. Partyzantów 2/4, 05-802 Pruszków</t>
  </si>
  <si>
    <t>ul. Lindleya 4, 02-005 Warszawa</t>
  </si>
  <si>
    <t>(0 22) 739-14-00</t>
  </si>
  <si>
    <t xml:space="preserve">(0 22) 599-25-63, 599-15-62 </t>
  </si>
  <si>
    <t>Przedmiot</t>
  </si>
  <si>
    <t>Przysposobienie biblioteczne (1)</t>
  </si>
  <si>
    <t>Anatomia (1 i 2)</t>
  </si>
  <si>
    <t>Fizjologia (1 i 2)</t>
  </si>
  <si>
    <t>Psychologia (2)</t>
  </si>
  <si>
    <t>Pedagogika (1)</t>
  </si>
  <si>
    <t>Język angielski (1 i 2)</t>
  </si>
  <si>
    <t>Techniki położnicze i prowadzenie porodu (1 i 2)</t>
  </si>
  <si>
    <r>
      <t xml:space="preserve">Studium Języków Obcych, </t>
    </r>
    <r>
      <rPr>
        <b/>
        <sz val="11"/>
        <rFont val="Arial CE"/>
        <family val="0"/>
      </rPr>
      <t>dr Maciej Ganczar</t>
    </r>
  </si>
  <si>
    <t>http://ochronapracy.wum.edu.pl/</t>
  </si>
  <si>
    <t>(0 22) 116-60-03</t>
  </si>
  <si>
    <t>http://biblioteka.wum.edu.pl/</t>
  </si>
  <si>
    <t>https://anatomia.wum.edu.pl/index.php/pl/</t>
  </si>
  <si>
    <t>http://biofizyka.wum.edu.pl/</t>
  </si>
  <si>
    <t>http://histologia.wum.edu.pl/</t>
  </si>
  <si>
    <t>http://biologiamedyczna.wum.edu.pl/</t>
  </si>
  <si>
    <t>ul. Oczki 3, 02-007 Warszawa: Banacha 1B
02-097 Warszawa</t>
  </si>
  <si>
    <t>(0 22) 621-25-86, 11 66 128</t>
  </si>
  <si>
    <t>http://ziz.wum.edu.pl/</t>
  </si>
  <si>
    <t>(0 22) 62-82-739, 62-20-028</t>
  </si>
  <si>
    <t>http://mikrobiologia.wum.edu.pl/</t>
  </si>
  <si>
    <t>(0 22) 57-20-533</t>
  </si>
  <si>
    <t>http://zpm.wum.edu.pl/</t>
  </si>
  <si>
    <t>http://zdg.wum.edu.pl/</t>
  </si>
  <si>
    <t>http://sjo.wum.edu.pl/</t>
  </si>
  <si>
    <t xml:space="preserve"> (0 22) 572-03-40, 572-08-82</t>
  </si>
  <si>
    <t>(0 22) 629-52-83; 628-10-41 wew. 1200</t>
  </si>
  <si>
    <t>(0 22) 62-95-282 , 628-10-41 w. 1400</t>
  </si>
  <si>
    <t>ul. Księcia Trojdena 2a, 02-109 Warszawa</t>
  </si>
  <si>
    <t>http://swfis.wum.edu.pl/</t>
  </si>
  <si>
    <t>http://patomorfologia.wum.edu.pl/</t>
  </si>
  <si>
    <t>https://farmakologia.wum.edu.pl/</t>
  </si>
  <si>
    <t>https://ginekologia2.wum.edu.pl/</t>
  </si>
  <si>
    <t>http://diagnostykawnoz.wum.edu.pl/</t>
  </si>
  <si>
    <t>http://www.hematologia-litewska.wum.edu.pl/</t>
  </si>
  <si>
    <t>http://klinikaimmunologii.wum.edu.pl/</t>
  </si>
  <si>
    <t>http://www.chirurgia-transplantacyjna.wum.edu.pl/</t>
  </si>
  <si>
    <r>
      <t>Studium Wychowania Fizycznego i Sportu,</t>
    </r>
    <r>
      <rPr>
        <b/>
        <sz val="11"/>
        <rFont val="Arial CE"/>
        <family val="0"/>
      </rPr>
      <t xml:space="preserve"> Mgr Jerzy Chrzanowski</t>
    </r>
  </si>
  <si>
    <r>
      <t xml:space="preserve">Katedra i Zakład Farmakologii Doświadczalnej i Klinicznej, </t>
    </r>
    <r>
      <rPr>
        <b/>
        <sz val="11"/>
        <rFont val="Arial CE"/>
        <family val="0"/>
      </rPr>
      <t>prof. dr hab. Dagmara Mirowska-Guzel</t>
    </r>
  </si>
  <si>
    <t>Epidemiologia (6)</t>
  </si>
  <si>
    <t>Promocja zdrowia (5)</t>
  </si>
  <si>
    <t>http://zzp.wum.edu.pl/</t>
  </si>
  <si>
    <t>http://zakladdydaktyki.wum.edu.pl/</t>
  </si>
  <si>
    <t xml:space="preserve">(0 22) 50-21-721 </t>
  </si>
  <si>
    <t>http://anestezjologia1.wum.edu.pl/</t>
  </si>
  <si>
    <t>http://www.spcsk.amwaw.edu.pl/zaklad-rehabilitacji</t>
  </si>
  <si>
    <t>Adres WWW</t>
  </si>
  <si>
    <t>Pediatria i pielęgniarstwo pediatryczne (3 i 4)</t>
  </si>
  <si>
    <t>irenanets@gmail.com</t>
  </si>
  <si>
    <t>jolban@esculap.pl</t>
  </si>
  <si>
    <t>ebalkowiec@wum.edu.pl</t>
  </si>
  <si>
    <t>kjmucha@gmail.com</t>
  </si>
  <si>
    <t>iwona.brusk@gmail.com</t>
  </si>
  <si>
    <t>annapiotrowska@gazeta.pl</t>
  </si>
  <si>
    <t>N   A   U   K   I          S   P   O   Ł   E   C   Z   N   E</t>
  </si>
  <si>
    <t>N   A   U   K   I          P   O   D   S   T   A   W   O   W   E</t>
  </si>
  <si>
    <t>N   A   U   K   I          W         Z   A   K   R   E   S   I   E          P   O   D   S   T   A   W          O   P   I   E   K   I          P   O   Ł   O   Ż   N   I   C   Z   E   J</t>
  </si>
  <si>
    <t>N   A   U   K   I          W         Z   A   K   R   E   S   I   E        O   P   I   E   K   I          S   P   E   C   J   A   L   I   S   T   C   Z   N   E   J</t>
  </si>
  <si>
    <t>ul. Żwirki i Wigury 63a, 02-091 Warszawa</t>
  </si>
  <si>
    <t>Neonatologia i opieka neonatologiczna (1 i 2)</t>
  </si>
  <si>
    <t>Badania naukowe w położnictwie (3)</t>
  </si>
  <si>
    <t>Anestezjologia i stany zagrożenia życia (5)</t>
  </si>
  <si>
    <t xml:space="preserve"> i genetyka (1)</t>
  </si>
  <si>
    <t>Embriologia (2)</t>
  </si>
  <si>
    <t>Mikrobiologia (2)</t>
  </si>
  <si>
    <t xml:space="preserve"> i Parazytologia (1)</t>
  </si>
  <si>
    <t>Biochemia (1)</t>
  </si>
  <si>
    <t xml:space="preserve"> i biofizyka (1)</t>
  </si>
  <si>
    <t>1M33</t>
  </si>
  <si>
    <t>NZYN</t>
  </si>
  <si>
    <t>Dietetyki (3)</t>
  </si>
  <si>
    <t>Badania naukowe w położnictwie (5)</t>
  </si>
  <si>
    <t>Podstawowa opieka zdrowotna</t>
  </si>
  <si>
    <t>NZK</t>
  </si>
  <si>
    <t>ul. Czerniakowska 231, 00-416 Warszawa</t>
  </si>
  <si>
    <t xml:space="preserve">(0 22) 584 13 20, 584 11 77 </t>
  </si>
  <si>
    <t>ul. Erazma Ciołka 27, 01-445 Warszawa</t>
  </si>
  <si>
    <t>(0 22) 836 09 13</t>
  </si>
  <si>
    <t>http://zzc.wum.edu.pl/</t>
  </si>
  <si>
    <t>aneta.czerwonogrodzka@wum.edu.pl</t>
  </si>
  <si>
    <t>(0 22) 596-64-21</t>
  </si>
  <si>
    <t>(0 22) 317 93 01</t>
  </si>
  <si>
    <t>NZZD</t>
  </si>
  <si>
    <t>(0 22) 836 09 72</t>
  </si>
  <si>
    <r>
      <t xml:space="preserve">Zakład Medycyny Ratunkowej Dzieci, </t>
    </r>
    <r>
      <rPr>
        <b/>
        <sz val="11"/>
        <rFont val="Arial CE"/>
        <family val="0"/>
      </rPr>
      <t>lek. med. Anna Janus-Młodawska</t>
    </r>
  </si>
  <si>
    <r>
      <t>Zakład Medycyny Społecznej i Zdrowia Publicznego,</t>
    </r>
    <r>
      <rPr>
        <b/>
        <sz val="11"/>
        <rFont val="Arial CE"/>
        <family val="0"/>
      </rPr>
      <t xml:space="preserve"> dr hab. Aneta Nitsch-Osuch </t>
    </r>
    <r>
      <rPr>
        <sz val="11"/>
        <rFont val="Arial CE"/>
        <family val="0"/>
      </rPr>
      <t xml:space="preserve">
</t>
    </r>
  </si>
  <si>
    <r>
      <t xml:space="preserve">Zakład Anatomii Prawidłowej i Klinicznej, </t>
    </r>
    <r>
      <rPr>
        <b/>
        <sz val="11"/>
        <rFont val="Arial CE"/>
        <family val="0"/>
      </rPr>
      <t>prof. dr hab. Bogdan Ciszek</t>
    </r>
  </si>
  <si>
    <r>
      <t xml:space="preserve">Zakład Biofizyki i Fizjologii Człowieka, </t>
    </r>
    <r>
      <rPr>
        <b/>
        <sz val="11"/>
        <rFont val="Arial CE"/>
        <family val="0"/>
      </rPr>
      <t>prof. dr hab. Jacek Przybylski</t>
    </r>
  </si>
  <si>
    <r>
      <t xml:space="preserve">Katedra i Zakład Histologii i Embriologii, </t>
    </r>
    <r>
      <rPr>
        <b/>
        <sz val="11"/>
        <rFont val="Arial CE"/>
        <family val="0"/>
      </rPr>
      <t>prof. dr hab. Jacek Malejczyk</t>
    </r>
  </si>
  <si>
    <r>
      <t>Zakład Biologii Medycznej,</t>
    </r>
    <r>
      <rPr>
        <b/>
        <sz val="11"/>
        <rFont val="Arial CE"/>
        <family val="0"/>
      </rPr>
      <t xml:space="preserve"> dr hab. Gabriela Olędzka</t>
    </r>
  </si>
  <si>
    <r>
      <t xml:space="preserve">Zakład Immunologii, Biochemii i Żywienia, </t>
    </r>
    <r>
      <rPr>
        <b/>
        <sz val="11"/>
        <rFont val="Arial CE"/>
        <family val="0"/>
      </rPr>
      <t>prof. dr hab. Robert Słotwiński</t>
    </r>
  </si>
  <si>
    <r>
      <t xml:space="preserve">Katedra i Zakład Mikrobiologii Lekarskiej, </t>
    </r>
    <r>
      <rPr>
        <b/>
        <sz val="11"/>
        <rFont val="Arial CE"/>
        <family val="0"/>
      </rPr>
      <t>prof. dr hab. Grażyna Młynarczyk</t>
    </r>
  </si>
  <si>
    <r>
      <t xml:space="preserve">Zakład Biofizyki i Fizjologii Człowieka, </t>
    </r>
    <r>
      <rPr>
        <b/>
        <sz val="11"/>
        <rFont val="Arial CE"/>
        <family val="0"/>
      </rPr>
      <t>prof. dr hab. J. Przybylski</t>
    </r>
  </si>
  <si>
    <r>
      <t xml:space="preserve">Katedra i Zakład Patomorfologii, </t>
    </r>
    <r>
      <rPr>
        <b/>
        <sz val="11"/>
        <rFont val="Arial CE"/>
        <family val="0"/>
      </rPr>
      <t>prof. dr hab. Barbara Górnicka</t>
    </r>
  </si>
  <si>
    <r>
      <t xml:space="preserve">Klinika Chirurgii Ogólnej i Żywienia Klinicznego, </t>
    </r>
    <r>
      <rPr>
        <b/>
        <sz val="11"/>
        <rFont val="Arial CE"/>
        <family val="0"/>
      </rPr>
      <t>dr hab. n. med. Jacek Sobocki</t>
    </r>
  </si>
  <si>
    <r>
      <t xml:space="preserve">II Klinika Położnictwa i Ginekologii, </t>
    </r>
    <r>
      <rPr>
        <b/>
        <sz val="11"/>
        <rFont val="Arial CE"/>
        <family val="0"/>
      </rPr>
      <t>prof. dr hab. Krzysztof Czajkowski</t>
    </r>
  </si>
  <si>
    <r>
      <t>Zakład Diagnostyki Laboratoryjnej,</t>
    </r>
    <r>
      <rPr>
        <b/>
        <sz val="11"/>
        <rFont val="Arial CE"/>
        <family val="0"/>
      </rPr>
      <t xml:space="preserve"> dr Marta Faryna</t>
    </r>
  </si>
  <si>
    <r>
      <t xml:space="preserve">Katedra i Klinika Pediatrii, Hematologii i Onkologii, </t>
    </r>
    <r>
      <rPr>
        <b/>
        <sz val="11"/>
        <rFont val="Arial CE"/>
        <family val="0"/>
      </rPr>
      <t>prof. dr hab. Michał Matysiak</t>
    </r>
  </si>
  <si>
    <r>
      <t xml:space="preserve">Klinika Neonatologii, </t>
    </r>
    <r>
      <rPr>
        <b/>
        <sz val="11"/>
        <rFont val="Arial CE"/>
        <family val="0"/>
      </rPr>
      <t>dr Krystyna Bober-Olesińska</t>
    </r>
  </si>
  <si>
    <r>
      <t xml:space="preserve">Klinika Immunologii, Transplantologii i Chorób Wewnętrznych, </t>
    </r>
    <r>
      <rPr>
        <b/>
        <sz val="11"/>
        <rFont val="Arial CE"/>
        <family val="0"/>
      </rPr>
      <t>prof. dr hab. Leszek Pączek</t>
    </r>
  </si>
  <si>
    <r>
      <t>Katedra i Klinika Chirurgii Ogólnej i Transplantacyjnej,</t>
    </r>
    <r>
      <rPr>
        <b/>
        <sz val="11"/>
        <rFont val="Arial CE"/>
        <family val="0"/>
      </rPr>
      <t xml:space="preserve"> dr hab. Maciej Kosieradzki</t>
    </r>
  </si>
  <si>
    <r>
      <t xml:space="preserve">I Zakład Radiologii Klinicznej, </t>
    </r>
    <r>
      <rPr>
        <b/>
        <sz val="11"/>
        <rFont val="Arial CE"/>
        <family val="0"/>
      </rPr>
      <t>prof. dr hab. Marek Gołębiowski</t>
    </r>
  </si>
  <si>
    <r>
      <t xml:space="preserve">Zakład Biologii Medycznej, </t>
    </r>
    <r>
      <rPr>
        <b/>
        <sz val="11"/>
        <rFont val="Arial CE"/>
        <family val="0"/>
      </rPr>
      <t>dr hab. Gabriela Olędzka</t>
    </r>
  </si>
  <si>
    <r>
      <t xml:space="preserve">Zakład Zdrowia Publicznego, </t>
    </r>
    <r>
      <rPr>
        <b/>
        <sz val="11"/>
        <rFont val="Arial CE"/>
        <family val="0"/>
      </rPr>
      <t>dr hab. Adam Fronczak</t>
    </r>
  </si>
  <si>
    <r>
      <t>Zakład Zdrowia Publicznego,</t>
    </r>
    <r>
      <rPr>
        <b/>
        <sz val="11"/>
        <rFont val="Arial CE"/>
        <family val="0"/>
      </rPr>
      <t xml:space="preserve"> dr hab. Adam Fronczak</t>
    </r>
  </si>
  <si>
    <r>
      <t xml:space="preserve">Zakład Dydaktyki i Efektów Kształcenia, </t>
    </r>
    <r>
      <rPr>
        <b/>
        <sz val="11"/>
        <rFont val="Arial CE"/>
        <family val="0"/>
      </rPr>
      <t>dr hab. Joanna Gotlib</t>
    </r>
  </si>
  <si>
    <r>
      <t xml:space="preserve">Klinika Psychiatryczna, </t>
    </r>
    <r>
      <rPr>
        <b/>
        <sz val="11"/>
        <rFont val="Arial CE"/>
        <family val="0"/>
      </rPr>
      <t>prof. dr hab. Agata Szulc</t>
    </r>
  </si>
  <si>
    <r>
      <t xml:space="preserve">Zakład Nauczania Anestezjologii i Intensywnej Terapii, </t>
    </r>
    <r>
      <rPr>
        <b/>
        <sz val="11"/>
        <rFont val="Arial CE"/>
        <family val="0"/>
      </rPr>
      <t>dr Dariusz Kosson</t>
    </r>
  </si>
  <si>
    <r>
      <t xml:space="preserve">Zakład Rehabilitacji SPCSK, </t>
    </r>
    <r>
      <rPr>
        <b/>
        <sz val="11"/>
        <rFont val="Arial CE"/>
        <family val="0"/>
      </rPr>
      <t>dr hab. Witold Rongies</t>
    </r>
  </si>
  <si>
    <r>
      <t xml:space="preserve">Klinika Neonatologii, </t>
    </r>
    <r>
      <rPr>
        <b/>
        <sz val="11"/>
        <rFont val="Arial CE"/>
        <family val="0"/>
      </rPr>
      <t>dr Krystyna Bober - Olesińska</t>
    </r>
  </si>
  <si>
    <t>Koordynator przedmiotu</t>
  </si>
  <si>
    <r>
      <t xml:space="preserve">Dział Ochrony Pracy i Środowiska WUM, </t>
    </r>
    <r>
      <rPr>
        <b/>
        <sz val="11"/>
        <rFont val="Arial CE"/>
        <family val="0"/>
      </rPr>
      <t>mgr inż. Elżbieta Domaszewicz</t>
    </r>
  </si>
  <si>
    <t>NZZP</t>
  </si>
  <si>
    <t>(0 22) 317 93 81</t>
  </si>
  <si>
    <t>Socjologia (2)</t>
  </si>
  <si>
    <t>Filozofia i etyka zawodu położnej (3)</t>
  </si>
  <si>
    <r>
      <t xml:space="preserve">Zakład Profilaktyki Onkologicznej, </t>
    </r>
    <r>
      <rPr>
        <b/>
        <sz val="11"/>
        <rFont val="Arial CE"/>
        <family val="0"/>
      </rPr>
      <t>prof. dr hab. Andrzej Deptała</t>
    </r>
  </si>
  <si>
    <t>NZX</t>
  </si>
  <si>
    <r>
      <t xml:space="preserve">Biblioteka Główna WUM, </t>
    </r>
    <r>
      <rPr>
        <b/>
        <sz val="11"/>
        <rFont val="Arial CE"/>
        <family val="0"/>
      </rPr>
      <t>mgr Irmina Utrata</t>
    </r>
  </si>
  <si>
    <t xml:space="preserve"> ul. Chałubińskiego 5, 02-004 Warszawa; ul. Pawińskiego 7
02-106 Warszawa</t>
  </si>
  <si>
    <t>(0 22) 621-53-62</t>
  </si>
  <si>
    <t>(0 22) 317-93-43</t>
  </si>
  <si>
    <t>Szpital MSW (X piętro, nowe skrzydło, gabinet 10/6)
ul. Wołoska 137, 02-507 Warszawa</t>
  </si>
  <si>
    <t>http://profilaktykaonkologiczna.wum.edu.pl/</t>
  </si>
  <si>
    <t>(0 22) 508 24 57</t>
  </si>
  <si>
    <t>ul. Księcia Trojdena 2c, 02-109 Warszawa</t>
  </si>
  <si>
    <r>
      <t xml:space="preserve">Zakład Dydaktyki Ginekologiczno-Położniczej, </t>
    </r>
    <r>
      <rPr>
        <b/>
        <sz val="11"/>
        <rFont val="Arial CE"/>
        <family val="0"/>
      </rPr>
      <t>dr hab. Ewa Dmoch - Gajzlerska, prof. WUM</t>
    </r>
  </si>
  <si>
    <r>
      <t xml:space="preserve">Zakład Dydaktyki Ginekologiczno-Położniczej, </t>
    </r>
    <r>
      <rPr>
        <b/>
        <sz val="11"/>
        <rFont val="Arial CE"/>
        <family val="0"/>
      </rPr>
      <t>dr hab. E. Dmoch - Gajzlerska, prof. WUM</t>
    </r>
  </si>
  <si>
    <t>Kontakt do koordynatora</t>
  </si>
  <si>
    <t>mail</t>
  </si>
  <si>
    <t>telefon</t>
  </si>
  <si>
    <t>bamazurkiewicz@wum.edu.pl</t>
  </si>
  <si>
    <t>(0 22) 57 20 705</t>
  </si>
  <si>
    <t>(0 22) 57 20 704</t>
  </si>
  <si>
    <t>mgr Joanna Kiełbasińska</t>
  </si>
  <si>
    <t>dr n. med. Barbara Mazurkiewicz</t>
  </si>
  <si>
    <t>joanna.kielbasinska@wum.edu.pl</t>
  </si>
  <si>
    <t>mgr Anna Durka</t>
  </si>
  <si>
    <t>anna.durka@wum.edu.pl</t>
  </si>
  <si>
    <t>mgr Monika Salamończyk</t>
  </si>
  <si>
    <t>monika.salamonczyk@wum.edu.pl</t>
  </si>
  <si>
    <t>mgr Dorota Cholewicka</t>
  </si>
  <si>
    <t>dorota.cholewicka@wum.edu.pl</t>
  </si>
  <si>
    <t>mgr Aleksandra Werczyńska</t>
  </si>
  <si>
    <t>aleksandra.werczynska@wum.edu.pl</t>
  </si>
  <si>
    <t>(0 22) 57 20 703</t>
  </si>
  <si>
    <t>mgr Magdalena Krauze</t>
  </si>
  <si>
    <t>magdalena.krauze@wum.edu.pl</t>
  </si>
  <si>
    <t>(0 22) 57 20 706</t>
  </si>
  <si>
    <t>mgr Anna Łozińska-Czerniak</t>
  </si>
  <si>
    <t>a.czerniak@wum.edu.pl</t>
  </si>
  <si>
    <t>mgr Anna Kabala</t>
  </si>
  <si>
    <t>anna.kabala@wum.edu.pl</t>
  </si>
  <si>
    <t>mgr Maria Rabiej</t>
  </si>
  <si>
    <t>maria.rabiej@wum.edu.pl</t>
  </si>
  <si>
    <t>mgr Essie Hansen</t>
  </si>
  <si>
    <t>essie.hansen@wum.edu.pl</t>
  </si>
  <si>
    <t>(0 22) 57 20 863</t>
  </si>
  <si>
    <t>(0 22) 62 81 041</t>
  </si>
  <si>
    <t>dr hab. med. Ewa Bałkowiec-Iskra</t>
  </si>
  <si>
    <t>(0 22) 116 61 60</t>
  </si>
  <si>
    <t>dr Małgorzata Witkowska-Zimny</t>
  </si>
  <si>
    <t>(0 22) 62 86 334</t>
  </si>
  <si>
    <t>malgorzata.witkowska-zimny@wum.edu.pl</t>
  </si>
  <si>
    <t>dr inż. Irena Kosińska</t>
  </si>
  <si>
    <t>irena.kosinska@wum.edu.pl</t>
  </si>
  <si>
    <t>(0 22) 621 52 56</t>
  </si>
  <si>
    <t>mgr Anna Piotrowska</t>
  </si>
  <si>
    <t>dr Aneta Czerwonogrodzka-Senczyna</t>
  </si>
  <si>
    <t>(0 22) 83 60 913</t>
  </si>
  <si>
    <t>(0 22) 57 20 490</t>
  </si>
  <si>
    <t>(0 22) 739 14 00</t>
  </si>
  <si>
    <t>(0 22) 502 17 21</t>
  </si>
  <si>
    <t>(0 22) 599 23 40</t>
  </si>
  <si>
    <t>mec Krzysztof Bobiński</t>
  </si>
  <si>
    <t>k.bobinski@upspoczta.pl</t>
  </si>
  <si>
    <t>(0 22) 599-21-80</t>
  </si>
  <si>
    <t>mgr Iwona Bruśk</t>
  </si>
  <si>
    <t>Podstaw opieki położniczej (1 i 2)</t>
  </si>
  <si>
    <t>dr hab. Krzysztof Mucha</t>
  </si>
  <si>
    <t>(0 22) 50 21 134</t>
  </si>
  <si>
    <t>(0 22) 50 21 784</t>
  </si>
  <si>
    <t>dr Tomasz Ilczuk</t>
  </si>
  <si>
    <t>tomasz.ilczuk@wum.edu.pl</t>
  </si>
  <si>
    <t>(0 22) 599 16 82</t>
  </si>
  <si>
    <t>dr hab. Ryszard Galus</t>
  </si>
  <si>
    <t>ryszard.galus@wum.edu.pl</t>
  </si>
  <si>
    <t>(0 22) 628 10 41</t>
  </si>
  <si>
    <t>dr Niecwietajewa Irina</t>
  </si>
  <si>
    <t>(0 22) 628 27 39</t>
  </si>
  <si>
    <t>(0 22) 57 20 533</t>
  </si>
  <si>
    <t>dr Joalanta Banasiewicz</t>
  </si>
  <si>
    <r>
      <t xml:space="preserve">Klinika Położnictwa i Perinatologii, </t>
    </r>
    <r>
      <rPr>
        <b/>
        <sz val="11"/>
        <rFont val="Arial"/>
        <family val="2"/>
      </rPr>
      <t>prof. dr hab. Piotr Węgrzyn</t>
    </r>
  </si>
  <si>
    <r>
      <t>Klinika Położnictwa i Perinatologii,</t>
    </r>
    <r>
      <rPr>
        <b/>
        <sz val="11"/>
        <rFont val="Arial"/>
        <family val="2"/>
      </rPr>
      <t xml:space="preserve"> prof. dr hab. Piotr Węgrzyn</t>
    </r>
  </si>
  <si>
    <t>Neonatologia i opieka neonatologiczna (3 i 4)</t>
  </si>
  <si>
    <t>lek med. Janus-Młodawska Anna</t>
  </si>
  <si>
    <t>anna.janus-mlodawska@wum.edu.pl</t>
  </si>
  <si>
    <t>(0 22) 502 1730</t>
  </si>
  <si>
    <t>malgorzata.dutkiewicz@wum.edu.pl</t>
  </si>
  <si>
    <t>(0 22) 116 61 75</t>
  </si>
  <si>
    <t>(0 22) 625 32 23</t>
  </si>
  <si>
    <t xml:space="preserve">Podstawowa opieka zdrowotna (6) </t>
  </si>
  <si>
    <t>lidia.chomicz@wum.edu.pl</t>
  </si>
  <si>
    <t>kosson@wp.pl</t>
  </si>
  <si>
    <t>prof. dr hab. Lidia Chomicz</t>
  </si>
  <si>
    <t>dr hab. Tomasz Kryczka</t>
  </si>
  <si>
    <t>tomasz.kryczka@wum.edu.pl</t>
  </si>
  <si>
    <t>Epidemiologia (2)</t>
  </si>
  <si>
    <r>
      <t>Zakład Dietetyki Klinicznej,</t>
    </r>
    <r>
      <rPr>
        <b/>
        <sz val="11"/>
        <rFont val="Arial CE"/>
        <family val="0"/>
      </rPr>
      <t xml:space="preserve"> dr hab. Dorota Szostak-Węgierek</t>
    </r>
  </si>
  <si>
    <t>NZV</t>
  </si>
  <si>
    <t>Ginekologia i opieka ginekologiczna (5)</t>
  </si>
  <si>
    <t>Filozofia i etyka zawodu położnej (2)</t>
  </si>
  <si>
    <t>Dietetyki (2)</t>
  </si>
  <si>
    <r>
      <t xml:space="preserve">I rok, </t>
    </r>
    <r>
      <rPr>
        <b/>
        <u val="single"/>
        <sz val="16"/>
        <rFont val="Arial CE"/>
        <family val="0"/>
      </rPr>
      <t>studia stacjonarne pierwszego stopnia</t>
    </r>
    <r>
      <rPr>
        <b/>
        <sz val="16"/>
        <rFont val="Arial CE"/>
        <family val="0"/>
      </rPr>
      <t>, POŁOŻNICTWO, Wydział Nauki o Zdrowiu
rok akademicki 2017/2018</t>
    </r>
  </si>
  <si>
    <t>http://www.msizp.wum.edu.pl/</t>
  </si>
  <si>
    <t>https://surgerynutrition.wum.edu.pl/</t>
  </si>
  <si>
    <t>http://noworodki.wum.edu.pl/</t>
  </si>
  <si>
    <t>http://www.medycynaratunkowadzieci.wum.edu.pl/</t>
  </si>
  <si>
    <t>https://klinikapsychiatrycznawnoz.wum.edu.pl/</t>
  </si>
  <si>
    <r>
      <t xml:space="preserve">III rok, </t>
    </r>
    <r>
      <rPr>
        <b/>
        <u val="single"/>
        <sz val="16"/>
        <rFont val="Arial CE"/>
        <family val="0"/>
      </rPr>
      <t>studia stacjonarne pierwszego stopnia</t>
    </r>
    <r>
      <rPr>
        <b/>
        <sz val="16"/>
        <rFont val="Arial CE"/>
        <family val="0"/>
      </rPr>
      <t>, POŁOŻNICTWO, Wydział Nauki o Zdrowiu
rok akademicki 2017/2018</t>
    </r>
  </si>
  <si>
    <r>
      <t xml:space="preserve">II rok, </t>
    </r>
    <r>
      <rPr>
        <b/>
        <u val="single"/>
        <sz val="16"/>
        <rFont val="Arial CE"/>
        <family val="0"/>
      </rPr>
      <t>studia stacjonarne pierwszego stopnia</t>
    </r>
    <r>
      <rPr>
        <b/>
        <sz val="16"/>
        <rFont val="Arial CE"/>
        <family val="0"/>
      </rPr>
      <t>, POŁOŻNICTWO, Wydział Nauki o Zdrowiu
rok akademicki 2017/2018</t>
    </r>
  </si>
  <si>
    <t>Wychowania fizycznego (3 i 4)</t>
  </si>
  <si>
    <t>S1M</t>
  </si>
  <si>
    <t>http://spdsk.edu.pl/</t>
  </si>
  <si>
    <t>prof. dr hab. Bogdan Ciszek</t>
  </si>
  <si>
    <t>bogdan.ciszek@wum.du.pl</t>
  </si>
  <si>
    <t>http://www.zdk.wum.edu.pl/</t>
  </si>
  <si>
    <t>mgr Tomasz Duda</t>
  </si>
  <si>
    <t>tomasz.duda@wum.edu.pl</t>
  </si>
  <si>
    <t>prof. dr hab. Marek Gołębiowski</t>
  </si>
  <si>
    <t>marek.golebiowski@wum.edu.pl</t>
  </si>
  <si>
    <t>dr Mariusz Jaworski</t>
  </si>
  <si>
    <t>jaworskimariusz1@gmail.com</t>
  </si>
  <si>
    <t>dr hab. Maciej Kosieradzki</t>
  </si>
  <si>
    <t>maciej.kosieradzki@wum.edu.pl</t>
  </si>
  <si>
    <t>dr Dariusz Kosson</t>
  </si>
  <si>
    <t>dr hab. Witold Rongies</t>
  </si>
  <si>
    <t>rongies@interia.pl</t>
  </si>
  <si>
    <t>prof. dr hab. Robert Słotwiński</t>
  </si>
  <si>
    <t>mgr Małgorzata Stefaniak</t>
  </si>
  <si>
    <t>malgorzata.stefaniak@wum.edu.pl</t>
  </si>
  <si>
    <t>(0 22) 57 20 702</t>
  </si>
  <si>
    <t>mgr Joanna Strzerzyńska</t>
  </si>
  <si>
    <t>jstrzerzynska@wum.edu.pl</t>
  </si>
  <si>
    <t>prof. dr hab. Agata Szluc</t>
  </si>
  <si>
    <t>agata.szulc@wum.edu.pl</t>
  </si>
  <si>
    <t xml:space="preserve"> mgr Irmina Utrata</t>
  </si>
  <si>
    <t>irmina.utrata@wum.edu.pl</t>
  </si>
  <si>
    <t>(0 22) 116 60 11</t>
  </si>
  <si>
    <r>
      <t xml:space="preserve">Zakład Psychologii i Komunikacji Medycznej, </t>
    </r>
    <r>
      <rPr>
        <b/>
        <sz val="11"/>
        <rFont val="Arial CE"/>
        <family val="0"/>
      </rPr>
      <t>prof. dr hab. Krzysztof Owczarek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</si>
</sst>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72">
    <font>
      <sz val="10"/>
      <name val="Arial CE"/>
      <family val="0"/>
    </font>
    <font>
      <sz val="10"/>
      <color indexed="62"/>
      <name val="Arial CE"/>
      <family val="0"/>
    </font>
    <font>
      <b/>
      <sz val="10"/>
      <color indexed="62"/>
      <name val="Arial CE"/>
      <family val="0"/>
    </font>
    <font>
      <b/>
      <sz val="9"/>
      <color indexed="18"/>
      <name val="Arial CE"/>
      <family val="0"/>
    </font>
    <font>
      <sz val="10"/>
      <color indexed="1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62"/>
      <name val="Arial CE"/>
      <family val="0"/>
    </font>
    <font>
      <b/>
      <sz val="11"/>
      <color indexed="62"/>
      <name val="Arial CE"/>
      <family val="0"/>
    </font>
    <font>
      <sz val="11"/>
      <name val="Arial CE"/>
      <family val="0"/>
    </font>
    <font>
      <sz val="11"/>
      <color indexed="18"/>
      <name val="Arial CE"/>
      <family val="0"/>
    </font>
    <font>
      <b/>
      <sz val="11"/>
      <color indexed="18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b/>
      <sz val="18"/>
      <color indexed="18"/>
      <name val="Arial CE"/>
      <family val="0"/>
    </font>
    <font>
      <b/>
      <sz val="16"/>
      <name val="Arial CE"/>
      <family val="0"/>
    </font>
    <font>
      <b/>
      <u val="single"/>
      <sz val="1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7.5"/>
      <name val="Arial CE"/>
      <family val="0"/>
    </font>
    <font>
      <u val="single"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b/>
      <sz val="16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0"/>
      <color theme="10"/>
      <name val="Aria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7999799847602844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medium"/>
      <bottom style="thick"/>
    </border>
    <border>
      <left style="thin"/>
      <right style="medium"/>
      <top style="thick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4" fillId="32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13" fillId="0" borderId="24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4" fillId="33" borderId="21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0" fontId="54" fillId="0" borderId="31" xfId="44" applyFill="1" applyBorder="1" applyAlignment="1">
      <alignment vertical="center" wrapText="1"/>
    </xf>
    <xf numFmtId="49" fontId="9" fillId="0" borderId="22" xfId="44" applyNumberFormat="1" applyFont="1" applyFill="1" applyBorder="1" applyAlignment="1">
      <alignment horizontal="left" vertical="center" wrapText="1"/>
    </xf>
    <xf numFmtId="3" fontId="9" fillId="0" borderId="28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0" fontId="54" fillId="0" borderId="35" xfId="44" applyFill="1" applyBorder="1" applyAlignment="1">
      <alignment vertical="center" wrapText="1"/>
    </xf>
    <xf numFmtId="3" fontId="9" fillId="0" borderId="32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54" fillId="0" borderId="15" xfId="44" applyFill="1" applyBorder="1" applyAlignment="1">
      <alignment vertical="center" wrapText="1"/>
    </xf>
    <xf numFmtId="49" fontId="9" fillId="0" borderId="38" xfId="44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0" fontId="54" fillId="0" borderId="43" xfId="44" applyFill="1" applyBorder="1" applyAlignment="1">
      <alignment vertical="center" wrapText="1"/>
    </xf>
    <xf numFmtId="49" fontId="9" fillId="0" borderId="25" xfId="44" applyNumberFormat="1" applyFont="1" applyFill="1" applyBorder="1" applyAlignment="1">
      <alignment vertical="center" wrapText="1"/>
    </xf>
    <xf numFmtId="3" fontId="13" fillId="0" borderId="39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 wrapText="1"/>
    </xf>
    <xf numFmtId="0" fontId="54" fillId="0" borderId="45" xfId="44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54" fillId="0" borderId="48" xfId="44" applyFill="1" applyBorder="1" applyAlignment="1">
      <alignment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vertical="center" wrapText="1"/>
    </xf>
    <xf numFmtId="0" fontId="9" fillId="0" borderId="53" xfId="0" applyFont="1" applyFill="1" applyBorder="1" applyAlignment="1">
      <alignment vertical="center" wrapText="1"/>
    </xf>
    <xf numFmtId="0" fontId="54" fillId="0" borderId="56" xfId="44" applyFill="1" applyBorder="1" applyAlignment="1">
      <alignment vertical="center" wrapText="1"/>
    </xf>
    <xf numFmtId="49" fontId="9" fillId="0" borderId="55" xfId="44" applyNumberFormat="1" applyFont="1" applyFill="1" applyBorder="1" applyAlignment="1">
      <alignment vertical="center" wrapText="1"/>
    </xf>
    <xf numFmtId="3" fontId="9" fillId="0" borderId="55" xfId="0" applyNumberFormat="1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vertical="center" wrapText="1"/>
    </xf>
    <xf numFmtId="0" fontId="54" fillId="0" borderId="60" xfId="44" applyFill="1" applyBorder="1" applyAlignment="1">
      <alignment vertical="center" wrapText="1"/>
    </xf>
    <xf numFmtId="3" fontId="9" fillId="0" borderId="59" xfId="0" applyNumberFormat="1" applyFont="1" applyFill="1" applyBorder="1" applyAlignment="1">
      <alignment horizontal="center" vertical="center" wrapText="1"/>
    </xf>
    <xf numFmtId="0" fontId="54" fillId="0" borderId="38" xfId="44" applyFill="1" applyBorder="1" applyAlignment="1">
      <alignment vertical="center" wrapText="1"/>
    </xf>
    <xf numFmtId="0" fontId="54" fillId="0" borderId="29" xfId="44" applyFill="1" applyBorder="1" applyAlignment="1">
      <alignment vertical="center" wrapText="1"/>
    </xf>
    <xf numFmtId="49" fontId="9" fillId="0" borderId="28" xfId="44" applyNumberFormat="1" applyFont="1" applyFill="1" applyBorder="1" applyAlignment="1">
      <alignment vertical="center" wrapText="1"/>
    </xf>
    <xf numFmtId="3" fontId="13" fillId="0" borderId="2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vertical="center" wrapText="1"/>
    </xf>
    <xf numFmtId="0" fontId="54" fillId="0" borderId="65" xfId="44" applyFill="1" applyBorder="1" applyAlignment="1">
      <alignment vertical="center" wrapText="1"/>
    </xf>
    <xf numFmtId="49" fontId="9" fillId="0" borderId="16" xfId="44" applyNumberFormat="1" applyFont="1" applyFill="1" applyBorder="1" applyAlignment="1">
      <alignment vertical="center" wrapText="1"/>
    </xf>
    <xf numFmtId="3" fontId="13" fillId="0" borderId="67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vertical="center" wrapText="1"/>
    </xf>
    <xf numFmtId="0" fontId="54" fillId="0" borderId="72" xfId="44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vertical="center" wrapText="1"/>
    </xf>
    <xf numFmtId="0" fontId="54" fillId="0" borderId="73" xfId="44" applyFill="1" applyBorder="1" applyAlignment="1">
      <alignment vertical="center" wrapText="1"/>
    </xf>
    <xf numFmtId="3" fontId="13" fillId="0" borderId="49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vertical="center" wrapText="1"/>
    </xf>
    <xf numFmtId="49" fontId="9" fillId="0" borderId="56" xfId="44" applyNumberFormat="1" applyFont="1" applyFill="1" applyBorder="1" applyAlignment="1">
      <alignment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4" fillId="0" borderId="24" xfId="44" applyFill="1" applyBorder="1" applyAlignment="1">
      <alignment vertical="center" wrapText="1"/>
    </xf>
    <xf numFmtId="0" fontId="9" fillId="0" borderId="75" xfId="0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vertical="center" wrapText="1"/>
    </xf>
    <xf numFmtId="3" fontId="13" fillId="0" borderId="70" xfId="0" applyNumberFormat="1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vertical="center" wrapText="1"/>
    </xf>
    <xf numFmtId="3" fontId="9" fillId="0" borderId="49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vertical="center" wrapText="1"/>
    </xf>
    <xf numFmtId="49" fontId="9" fillId="0" borderId="16" xfId="44" applyNumberFormat="1" applyFont="1" applyFill="1" applyBorder="1" applyAlignment="1">
      <alignment horizontal="left" vertical="center" wrapText="1"/>
    </xf>
    <xf numFmtId="3" fontId="5" fillId="0" borderId="64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54" fillId="0" borderId="25" xfId="44" applyFill="1" applyBorder="1" applyAlignment="1">
      <alignment vertical="center" wrapText="1"/>
    </xf>
    <xf numFmtId="49" fontId="9" fillId="0" borderId="39" xfId="44" applyNumberFormat="1" applyFont="1" applyFill="1" applyBorder="1" applyAlignment="1">
      <alignment vertical="center" wrapText="1"/>
    </xf>
    <xf numFmtId="3" fontId="9" fillId="0" borderId="39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vertical="center" wrapText="1"/>
    </xf>
    <xf numFmtId="0" fontId="9" fillId="0" borderId="81" xfId="0" applyFont="1" applyFill="1" applyBorder="1" applyAlignment="1">
      <alignment vertical="center" wrapText="1"/>
    </xf>
    <xf numFmtId="49" fontId="9" fillId="0" borderId="11" xfId="44" applyNumberFormat="1" applyFont="1" applyFill="1" applyBorder="1" applyAlignment="1">
      <alignment vertical="center" wrapText="1"/>
    </xf>
    <xf numFmtId="3" fontId="9" fillId="0" borderId="46" xfId="0" applyNumberFormat="1" applyFont="1" applyFill="1" applyBorder="1" applyAlignment="1">
      <alignment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left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0" fontId="13" fillId="0" borderId="88" xfId="0" applyFont="1" applyFill="1" applyBorder="1" applyAlignment="1">
      <alignment horizontal="center" vertical="center" wrapText="1"/>
    </xf>
    <xf numFmtId="0" fontId="19" fillId="0" borderId="89" xfId="56" applyFont="1" applyFill="1" applyBorder="1" applyAlignment="1">
      <alignment horizontal="left" vertical="center" wrapText="1"/>
      <protection/>
    </xf>
    <xf numFmtId="0" fontId="9" fillId="0" borderId="89" xfId="0" applyFont="1" applyFill="1" applyBorder="1" applyAlignment="1">
      <alignment vertical="center" wrapText="1"/>
    </xf>
    <xf numFmtId="0" fontId="54" fillId="0" borderId="88" xfId="44" applyFill="1" applyBorder="1" applyAlignment="1">
      <alignment vertical="center" wrapText="1"/>
    </xf>
    <xf numFmtId="49" fontId="9" fillId="0" borderId="21" xfId="44" applyNumberFormat="1" applyFont="1" applyFill="1" applyBorder="1" applyAlignment="1">
      <alignment vertical="center" wrapText="1"/>
    </xf>
    <xf numFmtId="49" fontId="9" fillId="0" borderId="88" xfId="44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 wrapText="1"/>
    </xf>
    <xf numFmtId="0" fontId="54" fillId="0" borderId="73" xfId="44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49" fontId="9" fillId="0" borderId="24" xfId="44" applyNumberFormat="1" applyFont="1" applyFill="1" applyBorder="1" applyAlignment="1">
      <alignment vertical="center" wrapText="1"/>
    </xf>
    <xf numFmtId="49" fontId="9" fillId="0" borderId="0" xfId="44" applyNumberFormat="1" applyFont="1" applyFill="1" applyBorder="1" applyAlignment="1">
      <alignment vertical="center" wrapText="1"/>
    </xf>
    <xf numFmtId="0" fontId="13" fillId="0" borderId="69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54" fillId="0" borderId="93" xfId="44" applyFill="1" applyBorder="1" applyAlignment="1">
      <alignment horizontal="left" vertical="center" wrapText="1"/>
    </xf>
    <xf numFmtId="3" fontId="9" fillId="0" borderId="70" xfId="0" applyNumberFormat="1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49" fontId="9" fillId="0" borderId="22" xfId="44" applyNumberFormat="1" applyFont="1" applyFill="1" applyBorder="1" applyAlignment="1">
      <alignment vertical="center" wrapText="1"/>
    </xf>
    <xf numFmtId="3" fontId="5" fillId="0" borderId="3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 wrapText="1"/>
    </xf>
    <xf numFmtId="49" fontId="9" fillId="0" borderId="10" xfId="44" applyNumberFormat="1" applyFont="1" applyFill="1" applyBorder="1" applyAlignment="1">
      <alignment vertical="center" wrapText="1"/>
    </xf>
    <xf numFmtId="0" fontId="13" fillId="0" borderId="45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 wrapText="1"/>
    </xf>
    <xf numFmtId="0" fontId="9" fillId="0" borderId="95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vertical="center" wrapText="1"/>
    </xf>
    <xf numFmtId="3" fontId="13" fillId="0" borderId="59" xfId="0" applyNumberFormat="1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left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vertical="center" wrapText="1"/>
    </xf>
    <xf numFmtId="0" fontId="9" fillId="0" borderId="99" xfId="0" applyFont="1" applyFill="1" applyBorder="1" applyAlignment="1">
      <alignment vertical="center" wrapText="1"/>
    </xf>
    <xf numFmtId="0" fontId="54" fillId="0" borderId="100" xfId="44" applyFill="1" applyBorder="1" applyAlignment="1">
      <alignment vertical="center" wrapText="1"/>
    </xf>
    <xf numFmtId="3" fontId="9" fillId="0" borderId="83" xfId="0" applyNumberFormat="1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0" fontId="13" fillId="0" borderId="73" xfId="0" applyFont="1" applyFill="1" applyBorder="1" applyAlignment="1">
      <alignment horizontal="center" vertical="center"/>
    </xf>
    <xf numFmtId="0" fontId="13" fillId="0" borderId="102" xfId="0" applyFont="1" applyFill="1" applyBorder="1" applyAlignment="1">
      <alignment horizontal="center" vertical="center" wrapText="1"/>
    </xf>
    <xf numFmtId="0" fontId="13" fillId="0" borderId="96" xfId="0" applyFont="1" applyFill="1" applyBorder="1" applyAlignment="1">
      <alignment horizontal="center" vertical="center"/>
    </xf>
    <xf numFmtId="0" fontId="13" fillId="0" borderId="97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13" fillId="0" borderId="105" xfId="0" applyFont="1" applyFill="1" applyBorder="1" applyAlignment="1">
      <alignment horizontal="center" vertical="center" wrapText="1"/>
    </xf>
    <xf numFmtId="0" fontId="54" fillId="0" borderId="105" xfId="44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54" fillId="0" borderId="106" xfId="44" applyFill="1" applyBorder="1" applyAlignment="1">
      <alignment vertical="center" wrapText="1"/>
    </xf>
    <xf numFmtId="0" fontId="9" fillId="0" borderId="107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vertical="center" wrapText="1"/>
    </xf>
    <xf numFmtId="0" fontId="54" fillId="0" borderId="102" xfId="44" applyFill="1" applyBorder="1" applyAlignment="1">
      <alignment vertical="center" wrapText="1"/>
    </xf>
    <xf numFmtId="49" fontId="9" fillId="0" borderId="102" xfId="44" applyNumberFormat="1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4" fillId="0" borderId="88" xfId="44" applyFill="1" applyBorder="1" applyAlignment="1">
      <alignment horizontal="left" vertical="center" wrapText="1"/>
    </xf>
    <xf numFmtId="49" fontId="9" fillId="0" borderId="86" xfId="44" applyNumberFormat="1" applyFont="1" applyFill="1" applyBorder="1" applyAlignment="1">
      <alignment horizontal="left" vertical="center" wrapText="1"/>
    </xf>
    <xf numFmtId="49" fontId="9" fillId="0" borderId="11" xfId="44" applyNumberFormat="1" applyFont="1" applyFill="1" applyBorder="1" applyAlignment="1">
      <alignment horizontal="left" vertical="center" wrapText="1"/>
    </xf>
    <xf numFmtId="0" fontId="9" fillId="0" borderId="113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 wrapText="1"/>
    </xf>
    <xf numFmtId="0" fontId="13" fillId="0" borderId="11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16" fillId="0" borderId="115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116" xfId="0" applyNumberFormat="1" applyFont="1" applyFill="1" applyBorder="1" applyAlignment="1">
      <alignment horizontal="left" vertical="center" wrapText="1"/>
    </xf>
    <xf numFmtId="0" fontId="9" fillId="0" borderId="86" xfId="0" applyFont="1" applyFill="1" applyBorder="1" applyAlignment="1">
      <alignment vertical="center" wrapText="1"/>
    </xf>
    <xf numFmtId="0" fontId="9" fillId="0" borderId="86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1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8" xfId="0" applyFont="1" applyFill="1" applyBorder="1" applyAlignment="1">
      <alignment horizontal="center" vertical="center"/>
    </xf>
    <xf numFmtId="0" fontId="54" fillId="0" borderId="25" xfId="44" applyFill="1" applyBorder="1" applyAlignment="1">
      <alignment horizontal="left" vertical="center" wrapText="1"/>
    </xf>
    <xf numFmtId="49" fontId="9" fillId="0" borderId="39" xfId="44" applyNumberFormat="1" applyFont="1" applyFill="1" applyBorder="1" applyAlignment="1">
      <alignment horizontal="left" vertical="center" wrapText="1"/>
    </xf>
    <xf numFmtId="0" fontId="13" fillId="0" borderId="1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4" fillId="0" borderId="24" xfId="44" applyFill="1" applyBorder="1" applyAlignment="1">
      <alignment horizontal="left" vertical="center" wrapText="1"/>
    </xf>
    <xf numFmtId="0" fontId="9" fillId="0" borderId="119" xfId="0" applyFont="1" applyFill="1" applyBorder="1" applyAlignment="1">
      <alignment horizontal="center" vertical="center"/>
    </xf>
    <xf numFmtId="0" fontId="9" fillId="0" borderId="120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13" fillId="0" borderId="121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54" fillId="0" borderId="54" xfId="44" applyFill="1" applyBorder="1" applyAlignment="1">
      <alignment vertical="center" wrapText="1"/>
    </xf>
    <xf numFmtId="49" fontId="9" fillId="0" borderId="49" xfId="44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0" fontId="9" fillId="0" borderId="122" xfId="0" applyFont="1" applyFill="1" applyBorder="1" applyAlignment="1">
      <alignment horizontal="center" vertical="center"/>
    </xf>
    <xf numFmtId="0" fontId="13" fillId="0" borderId="110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wrapText="1"/>
    </xf>
    <xf numFmtId="0" fontId="9" fillId="0" borderId="124" xfId="0" applyFont="1" applyFill="1" applyBorder="1" applyAlignment="1">
      <alignment horizontal="center" vertical="center"/>
    </xf>
    <xf numFmtId="0" fontId="54" fillId="0" borderId="38" xfId="44" applyFill="1" applyBorder="1" applyAlignment="1">
      <alignment horizontal="left" vertical="center" wrapText="1"/>
    </xf>
    <xf numFmtId="49" fontId="9" fillId="0" borderId="38" xfId="0" applyNumberFormat="1" applyFont="1" applyFill="1" applyBorder="1" applyAlignment="1">
      <alignment horizontal="left" vertical="center" wrapText="1"/>
    </xf>
    <xf numFmtId="0" fontId="9" fillId="0" borderId="125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vertical="center" wrapText="1"/>
    </xf>
    <xf numFmtId="0" fontId="9" fillId="0" borderId="63" xfId="0" applyFont="1" applyFill="1" applyBorder="1" applyAlignment="1">
      <alignment vertical="center" wrapText="1"/>
    </xf>
    <xf numFmtId="0" fontId="9" fillId="0" borderId="86" xfId="0" applyFont="1" applyFill="1" applyBorder="1" applyAlignment="1">
      <alignment horizontal="left" vertical="center" wrapText="1"/>
    </xf>
    <xf numFmtId="0" fontId="13" fillId="0" borderId="112" xfId="0" applyFont="1" applyFill="1" applyBorder="1" applyAlignment="1">
      <alignment horizontal="center" vertical="center"/>
    </xf>
    <xf numFmtId="0" fontId="13" fillId="0" borderId="127" xfId="0" applyFont="1" applyFill="1" applyBorder="1" applyAlignment="1">
      <alignment horizontal="center" vertical="center"/>
    </xf>
    <xf numFmtId="0" fontId="13" fillId="0" borderId="112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49" fontId="13" fillId="0" borderId="88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9" fontId="9" fillId="0" borderId="82" xfId="59" applyFont="1" applyFill="1" applyBorder="1" applyAlignment="1">
      <alignment vertical="center" wrapText="1"/>
    </xf>
    <xf numFmtId="0" fontId="9" fillId="0" borderId="84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22" fillId="0" borderId="72" xfId="44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70" fillId="0" borderId="25" xfId="44" applyFont="1" applyFill="1" applyBorder="1" applyAlignment="1">
      <alignment horizontal="center" vertical="center" wrapText="1"/>
    </xf>
    <xf numFmtId="0" fontId="70" fillId="0" borderId="38" xfId="44" applyFont="1" applyFill="1" applyBorder="1" applyAlignment="1">
      <alignment horizontal="center" vertical="center" wrapText="1"/>
    </xf>
    <xf numFmtId="0" fontId="70" fillId="0" borderId="55" xfId="44" applyFont="1" applyFill="1" applyBorder="1" applyAlignment="1">
      <alignment horizontal="center" vertical="center" wrapText="1"/>
    </xf>
    <xf numFmtId="0" fontId="70" fillId="0" borderId="99" xfId="46" applyFont="1" applyFill="1" applyBorder="1" applyAlignment="1">
      <alignment horizontal="center" vertical="center" wrapText="1"/>
    </xf>
    <xf numFmtId="0" fontId="70" fillId="0" borderId="56" xfId="44" applyFont="1" applyFill="1" applyBorder="1" applyAlignment="1">
      <alignment horizontal="center" vertical="center" wrapText="1"/>
    </xf>
    <xf numFmtId="0" fontId="70" fillId="0" borderId="39" xfId="44" applyFont="1" applyFill="1" applyBorder="1" applyAlignment="1">
      <alignment horizontal="center" vertical="center" wrapText="1"/>
    </xf>
    <xf numFmtId="0" fontId="70" fillId="0" borderId="11" xfId="44" applyFont="1" applyFill="1" applyBorder="1" applyAlignment="1">
      <alignment horizontal="center" vertical="center" wrapText="1"/>
    </xf>
    <xf numFmtId="0" fontId="24" fillId="0" borderId="88" xfId="44" applyFont="1" applyFill="1" applyBorder="1" applyAlignment="1">
      <alignment horizontal="center" vertical="center" wrapText="1"/>
    </xf>
    <xf numFmtId="0" fontId="70" fillId="0" borderId="106" xfId="44" applyFont="1" applyFill="1" applyBorder="1" applyAlignment="1">
      <alignment horizontal="center" vertical="center" wrapText="1"/>
    </xf>
    <xf numFmtId="0" fontId="70" fillId="0" borderId="102" xfId="44" applyFont="1" applyFill="1" applyBorder="1" applyAlignment="1">
      <alignment horizontal="center" vertical="center" wrapText="1"/>
    </xf>
    <xf numFmtId="0" fontId="70" fillId="0" borderId="86" xfId="44" applyFont="1" applyFill="1" applyBorder="1" applyAlignment="1">
      <alignment horizontal="center" vertical="center" wrapText="1"/>
    </xf>
    <xf numFmtId="0" fontId="70" fillId="0" borderId="16" xfId="44" applyFont="1" applyFill="1" applyBorder="1" applyAlignment="1">
      <alignment horizontal="center" vertical="center" wrapText="1"/>
    </xf>
    <xf numFmtId="0" fontId="70" fillId="0" borderId="49" xfId="44" applyFont="1" applyFill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4" fillId="0" borderId="111" xfId="44" applyFill="1" applyBorder="1" applyAlignment="1">
      <alignment vertical="center" wrapText="1"/>
    </xf>
    <xf numFmtId="0" fontId="54" fillId="0" borderId="115" xfId="44" applyFill="1" applyBorder="1" applyAlignment="1">
      <alignment horizontal="center" vertical="center" wrapText="1"/>
    </xf>
    <xf numFmtId="0" fontId="54" fillId="0" borderId="38" xfId="44" applyFill="1" applyBorder="1" applyAlignment="1">
      <alignment horizontal="center" vertical="center" wrapText="1"/>
    </xf>
    <xf numFmtId="0" fontId="54" fillId="0" borderId="56" xfId="44" applyFill="1" applyBorder="1" applyAlignment="1">
      <alignment horizontal="center" vertical="center" wrapText="1"/>
    </xf>
    <xf numFmtId="0" fontId="54" fillId="0" borderId="25" xfId="44" applyFill="1" applyBorder="1" applyAlignment="1">
      <alignment horizontal="center" vertical="center" wrapText="1"/>
    </xf>
    <xf numFmtId="0" fontId="54" fillId="0" borderId="22" xfId="44" applyFill="1" applyBorder="1" applyAlignment="1">
      <alignment horizontal="center" vertical="center" wrapText="1"/>
    </xf>
    <xf numFmtId="49" fontId="70" fillId="0" borderId="16" xfId="44" applyNumberFormat="1" applyFont="1" applyFill="1" applyBorder="1" applyAlignment="1">
      <alignment horizontal="center" vertical="center" wrapText="1"/>
    </xf>
    <xf numFmtId="3" fontId="13" fillId="0" borderId="46" xfId="0" applyNumberFormat="1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49" fontId="9" fillId="0" borderId="46" xfId="44" applyNumberFormat="1" applyFont="1" applyFill="1" applyBorder="1" applyAlignment="1">
      <alignment horizontal="left" vertical="center" wrapText="1"/>
    </xf>
    <xf numFmtId="49" fontId="9" fillId="0" borderId="16" xfId="44" applyNumberFormat="1" applyFont="1" applyFill="1" applyBorder="1" applyAlignment="1">
      <alignment horizontal="left" vertical="center" wrapText="1"/>
    </xf>
    <xf numFmtId="0" fontId="70" fillId="0" borderId="46" xfId="44" applyFont="1" applyFill="1" applyBorder="1" applyAlignment="1">
      <alignment horizontal="center" vertical="center" wrapText="1"/>
    </xf>
    <xf numFmtId="0" fontId="24" fillId="0" borderId="16" xfId="44" applyFont="1" applyFill="1" applyBorder="1" applyAlignment="1">
      <alignment horizontal="center" vertical="center" wrapText="1"/>
    </xf>
    <xf numFmtId="0" fontId="13" fillId="0" borderId="12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1" fillId="34" borderId="129" xfId="0" applyFont="1" applyFill="1" applyBorder="1" applyAlignment="1">
      <alignment horizontal="center" vertical="center" wrapText="1"/>
    </xf>
    <xf numFmtId="0" fontId="71" fillId="34" borderId="130" xfId="0" applyFont="1" applyFill="1" applyBorder="1" applyAlignment="1">
      <alignment horizontal="center" vertical="center" wrapText="1"/>
    </xf>
    <xf numFmtId="0" fontId="71" fillId="34" borderId="13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70" fillId="0" borderId="22" xfId="44" applyFont="1" applyFill="1" applyBorder="1" applyAlignment="1">
      <alignment horizontal="center" vertical="center" wrapText="1"/>
    </xf>
    <xf numFmtId="0" fontId="24" fillId="0" borderId="49" xfId="44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9" fillId="0" borderId="22" xfId="44" applyNumberFormat="1" applyFont="1" applyFill="1" applyBorder="1" applyAlignment="1">
      <alignment horizontal="left" vertical="center" wrapText="1"/>
    </xf>
    <xf numFmtId="49" fontId="9" fillId="0" borderId="49" xfId="44" applyNumberFormat="1" applyFont="1" applyFill="1" applyBorder="1" applyAlignment="1">
      <alignment horizontal="left" vertical="center" wrapText="1"/>
    </xf>
    <xf numFmtId="0" fontId="2" fillId="35" borderId="129" xfId="0" applyFont="1" applyFill="1" applyBorder="1" applyAlignment="1">
      <alignment horizontal="center" vertical="center" wrapText="1"/>
    </xf>
    <xf numFmtId="0" fontId="2" fillId="35" borderId="130" xfId="0" applyFont="1" applyFill="1" applyBorder="1" applyAlignment="1">
      <alignment horizontal="center" vertical="center" wrapText="1"/>
    </xf>
    <xf numFmtId="0" fontId="2" fillId="35" borderId="131" xfId="0" applyFont="1" applyFill="1" applyBorder="1" applyAlignment="1">
      <alignment horizontal="center" vertical="center" wrapText="1"/>
    </xf>
    <xf numFmtId="0" fontId="7" fillId="0" borderId="132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49" fontId="9" fillId="0" borderId="10" xfId="44" applyNumberFormat="1" applyFont="1" applyFill="1" applyBorder="1" applyAlignment="1">
      <alignment horizontal="left" vertical="center" wrapText="1"/>
    </xf>
    <xf numFmtId="0" fontId="24" fillId="0" borderId="10" xfId="44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13" fillId="0" borderId="9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133" xfId="0" applyFont="1" applyFill="1" applyBorder="1" applyAlignment="1">
      <alignment horizontal="center" vertical="center" wrapText="1"/>
    </xf>
    <xf numFmtId="0" fontId="7" fillId="0" borderId="13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2" fillId="0" borderId="129" xfId="0" applyFont="1" applyFill="1" applyBorder="1" applyAlignment="1">
      <alignment horizontal="center" vertical="center" wrapText="1"/>
    </xf>
    <xf numFmtId="0" fontId="12" fillId="0" borderId="131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5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36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3" fontId="0" fillId="32" borderId="129" xfId="0" applyNumberFormat="1" applyFont="1" applyFill="1" applyBorder="1" applyAlignment="1">
      <alignment horizontal="center" vertical="center" wrapText="1"/>
    </xf>
    <xf numFmtId="3" fontId="0" fillId="32" borderId="130" xfId="0" applyNumberFormat="1" applyFont="1" applyFill="1" applyBorder="1" applyAlignment="1">
      <alignment horizontal="center" vertical="center" wrapText="1"/>
    </xf>
    <xf numFmtId="3" fontId="0" fillId="32" borderId="131" xfId="0" applyNumberFormat="1" applyFont="1" applyFill="1" applyBorder="1" applyAlignment="1">
      <alignment horizontal="center" vertical="center" wrapText="1"/>
    </xf>
    <xf numFmtId="0" fontId="5" fillId="35" borderId="129" xfId="0" applyFont="1" applyFill="1" applyBorder="1" applyAlignment="1">
      <alignment horizontal="center" vertical="center" wrapText="1"/>
    </xf>
    <xf numFmtId="0" fontId="5" fillId="35" borderId="130" xfId="0" applyFont="1" applyFill="1" applyBorder="1" applyAlignment="1">
      <alignment horizontal="center" vertical="center" wrapText="1"/>
    </xf>
    <xf numFmtId="0" fontId="5" fillId="35" borderId="131" xfId="0" applyFont="1" applyFill="1" applyBorder="1" applyAlignment="1">
      <alignment horizontal="center" vertical="center" wrapText="1"/>
    </xf>
    <xf numFmtId="0" fontId="1" fillId="32" borderId="137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7" fillId="36" borderId="129" xfId="0" applyFont="1" applyFill="1" applyBorder="1" applyAlignment="1">
      <alignment horizontal="center" vertical="center" wrapText="1"/>
    </xf>
    <xf numFmtId="0" fontId="17" fillId="36" borderId="130" xfId="0" applyFont="1" applyFill="1" applyBorder="1" applyAlignment="1">
      <alignment horizontal="center" vertical="center"/>
    </xf>
    <xf numFmtId="0" fontId="17" fillId="36" borderId="131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 wrapText="1"/>
    </xf>
    <xf numFmtId="3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6" fillId="0" borderId="1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29" xfId="0" applyFont="1" applyBorder="1" applyAlignment="1">
      <alignment horizontal="center" vertical="center" wrapText="1"/>
    </xf>
    <xf numFmtId="0" fontId="12" fillId="0" borderId="131" xfId="0" applyFont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4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0" fillId="0" borderId="138" xfId="0" applyFont="1" applyFill="1" applyBorder="1" applyAlignment="1">
      <alignment horizontal="center" vertical="center" wrapText="1"/>
    </xf>
    <xf numFmtId="0" fontId="10" fillId="0" borderId="133" xfId="0" applyFont="1" applyFill="1" applyBorder="1" applyAlignment="1">
      <alignment horizontal="center" vertical="center" wrapText="1"/>
    </xf>
    <xf numFmtId="0" fontId="54" fillId="0" borderId="46" xfId="44" applyFill="1" applyBorder="1" applyAlignment="1">
      <alignment horizontal="center" vertical="center" wrapText="1"/>
    </xf>
    <xf numFmtId="0" fontId="13" fillId="0" borderId="12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13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49" fontId="9" fillId="0" borderId="46" xfId="44" applyNumberFormat="1" applyFont="1" applyFill="1" applyBorder="1" applyAlignment="1">
      <alignment vertical="center" wrapText="1"/>
    </xf>
    <xf numFmtId="49" fontId="9" fillId="0" borderId="49" xfId="44" applyNumberFormat="1" applyFont="1" applyFill="1" applyBorder="1" applyAlignment="1">
      <alignment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132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3" fillId="0" borderId="140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4" fillId="32" borderId="129" xfId="0" applyFont="1" applyFill="1" applyBorder="1" applyAlignment="1">
      <alignment horizontal="center" vertical="center" wrapText="1"/>
    </xf>
    <xf numFmtId="0" fontId="4" fillId="32" borderId="13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132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141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4" fillId="35" borderId="129" xfId="0" applyFont="1" applyFill="1" applyBorder="1" applyAlignment="1">
      <alignment horizontal="center" vertical="center" wrapText="1"/>
    </xf>
    <xf numFmtId="0" fontId="4" fillId="35" borderId="130" xfId="0" applyFont="1" applyFill="1" applyBorder="1" applyAlignment="1">
      <alignment horizontal="center" vertical="center" wrapText="1"/>
    </xf>
    <xf numFmtId="0" fontId="4" fillId="35" borderId="131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42" xfId="0" applyFont="1" applyBorder="1" applyAlignment="1">
      <alignment horizontal="center" vertical="center" wrapText="1"/>
    </xf>
    <xf numFmtId="0" fontId="13" fillId="0" borderId="143" xfId="0" applyFont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3" fontId="13" fillId="0" borderId="46" xfId="0" applyNumberFormat="1" applyFont="1" applyFill="1" applyBorder="1" applyAlignment="1">
      <alignment horizontal="center" vertical="center" wrapText="1"/>
    </xf>
    <xf numFmtId="3" fontId="0" fillId="32" borderId="144" xfId="0" applyNumberFormat="1" applyFont="1" applyFill="1" applyBorder="1" applyAlignment="1">
      <alignment horizontal="center" vertical="center" wrapText="1"/>
    </xf>
    <xf numFmtId="3" fontId="0" fillId="32" borderId="137" xfId="0" applyNumberFormat="1" applyFont="1" applyFill="1" applyBorder="1" applyAlignment="1">
      <alignment horizontal="center" vertical="center" wrapText="1"/>
    </xf>
    <xf numFmtId="3" fontId="0" fillId="32" borderId="24" xfId="0" applyNumberFormat="1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center" vertical="center" wrapText="1"/>
    </xf>
    <xf numFmtId="0" fontId="70" fillId="0" borderId="10" xfId="44" applyFont="1" applyFill="1" applyBorder="1" applyAlignment="1">
      <alignment horizontal="center" vertical="center" wrapText="1"/>
    </xf>
    <xf numFmtId="49" fontId="9" fillId="0" borderId="10" xfId="44" applyNumberFormat="1" applyFont="1" applyFill="1" applyBorder="1" applyAlignment="1">
      <alignment horizontal="center" vertical="center" wrapText="1"/>
    </xf>
    <xf numFmtId="49" fontId="9" fillId="0" borderId="49" xfId="44" applyNumberFormat="1" applyFont="1" applyFill="1" applyBorder="1" applyAlignment="1">
      <alignment horizontal="center" vertical="center" wrapText="1"/>
    </xf>
    <xf numFmtId="0" fontId="25" fillId="0" borderId="22" xfId="44" applyFont="1" applyFill="1" applyBorder="1" applyAlignment="1">
      <alignment horizontal="center" vertical="center" wrapText="1"/>
    </xf>
    <xf numFmtId="0" fontId="12" fillId="0" borderId="115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35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3" fillId="0" borderId="145" xfId="0" applyFont="1" applyFill="1" applyBorder="1" applyAlignment="1">
      <alignment horizontal="center" vertical="center" wrapText="1"/>
    </xf>
    <xf numFmtId="0" fontId="13" fillId="0" borderId="143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7" fillId="0" borderId="138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0" fillId="0" borderId="129" xfId="0" applyFont="1" applyFill="1" applyBorder="1" applyAlignment="1">
      <alignment horizontal="center"/>
    </xf>
    <xf numFmtId="0" fontId="0" fillId="0" borderId="130" xfId="0" applyFont="1" applyFill="1" applyBorder="1" applyAlignment="1">
      <alignment horizontal="center"/>
    </xf>
    <xf numFmtId="0" fontId="0" fillId="0" borderId="131" xfId="0" applyFont="1" applyFill="1" applyBorder="1" applyAlignment="1">
      <alignment horizont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_Arkusz1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ofizyka.wum.edu.pl/" TargetMode="External" /><Relationship Id="rId2" Type="http://schemas.openxmlformats.org/officeDocument/2006/relationships/hyperlink" Target="http://mikrobiologia.wum.edu.pl/" TargetMode="External" /><Relationship Id="rId3" Type="http://schemas.openxmlformats.org/officeDocument/2006/relationships/hyperlink" Target="http://zpm.wum.edu.pl/" TargetMode="External" /><Relationship Id="rId4" Type="http://schemas.openxmlformats.org/officeDocument/2006/relationships/hyperlink" Target="http://sjo.wum.edu.pl/" TargetMode="External" /><Relationship Id="rId5" Type="http://schemas.openxmlformats.org/officeDocument/2006/relationships/hyperlink" Target="http://ochronapracy.wum.edu.pl/" TargetMode="External" /><Relationship Id="rId6" Type="http://schemas.openxmlformats.org/officeDocument/2006/relationships/hyperlink" Target="http://biblioteka.wum.edu.pl/" TargetMode="External" /><Relationship Id="rId7" Type="http://schemas.openxmlformats.org/officeDocument/2006/relationships/hyperlink" Target="https://anatomia.wum.edu.pl/index.php/pl/" TargetMode="External" /><Relationship Id="rId8" Type="http://schemas.openxmlformats.org/officeDocument/2006/relationships/hyperlink" Target="http://biofizyka.wum.edu.pl/" TargetMode="External" /><Relationship Id="rId9" Type="http://schemas.openxmlformats.org/officeDocument/2006/relationships/hyperlink" Target="http://histologia.wum.edu.pl/" TargetMode="External" /><Relationship Id="rId10" Type="http://schemas.openxmlformats.org/officeDocument/2006/relationships/hyperlink" Target="http://biologiamedyczna.wum.edu.pl/" TargetMode="External" /><Relationship Id="rId11" Type="http://schemas.openxmlformats.org/officeDocument/2006/relationships/hyperlink" Target="http://ziz.wum.edu.pl/" TargetMode="External" /><Relationship Id="rId12" Type="http://schemas.openxmlformats.org/officeDocument/2006/relationships/hyperlink" Target="http://biologiamedyczna.wum.edu.pl/" TargetMode="External" /><Relationship Id="rId13" Type="http://schemas.openxmlformats.org/officeDocument/2006/relationships/hyperlink" Target="http://zdg.wum.edu.pl/" TargetMode="External" /><Relationship Id="rId14" Type="http://schemas.openxmlformats.org/officeDocument/2006/relationships/hyperlink" Target="http://zdg.wum.edu.pl/" TargetMode="External" /><Relationship Id="rId15" Type="http://schemas.openxmlformats.org/officeDocument/2006/relationships/hyperlink" Target="http://zdg.wum.edu.pl/" TargetMode="External" /><Relationship Id="rId16" Type="http://schemas.openxmlformats.org/officeDocument/2006/relationships/hyperlink" Target="http://zdg.wum.edu.pl/" TargetMode="External" /><Relationship Id="rId17" Type="http://schemas.openxmlformats.org/officeDocument/2006/relationships/hyperlink" Target="http://zdg.wum.edu.pl/" TargetMode="External" /><Relationship Id="rId18" Type="http://schemas.openxmlformats.org/officeDocument/2006/relationships/hyperlink" Target="http://zdg.wum.edu.pl/" TargetMode="External" /><Relationship Id="rId19" Type="http://schemas.openxmlformats.org/officeDocument/2006/relationships/hyperlink" Target="http://zdg.wum.edu.pl/" TargetMode="External" /><Relationship Id="rId20" Type="http://schemas.openxmlformats.org/officeDocument/2006/relationships/hyperlink" Target="http://zdg.wum.edu.pl/" TargetMode="External" /><Relationship Id="rId21" Type="http://schemas.openxmlformats.org/officeDocument/2006/relationships/hyperlink" Target="http://zdg.wum.edu.pl/" TargetMode="External" /><Relationship Id="rId22" Type="http://schemas.openxmlformats.org/officeDocument/2006/relationships/hyperlink" Target="http://zdg.wum.edu.pl/" TargetMode="External" /><Relationship Id="rId23" Type="http://schemas.openxmlformats.org/officeDocument/2006/relationships/hyperlink" Target="http://zdg.wum.edu.pl/" TargetMode="External" /><Relationship Id="rId24" Type="http://schemas.openxmlformats.org/officeDocument/2006/relationships/hyperlink" Target="http://zdg.wum.edu.pl/" TargetMode="External" /><Relationship Id="rId25" Type="http://schemas.openxmlformats.org/officeDocument/2006/relationships/hyperlink" Target="http://swfis.wum.edu.pl/" TargetMode="External" /><Relationship Id="rId26" Type="http://schemas.openxmlformats.org/officeDocument/2006/relationships/hyperlink" Target="http://biofizyka.wum.edu.pl/" TargetMode="External" /><Relationship Id="rId27" Type="http://schemas.openxmlformats.org/officeDocument/2006/relationships/hyperlink" Target="http://patomorfologia.wum.edu.pl/" TargetMode="External" /><Relationship Id="rId28" Type="http://schemas.openxmlformats.org/officeDocument/2006/relationships/hyperlink" Target="https://farmakologia.wum.edu.pl/" TargetMode="External" /><Relationship Id="rId29" Type="http://schemas.openxmlformats.org/officeDocument/2006/relationships/hyperlink" Target="http://sjo.wum.edu.pl/" TargetMode="External" /><Relationship Id="rId30" Type="http://schemas.openxmlformats.org/officeDocument/2006/relationships/hyperlink" Target="https://ginekologia2.wum.edu.pl/" TargetMode="External" /><Relationship Id="rId31" Type="http://schemas.openxmlformats.org/officeDocument/2006/relationships/hyperlink" Target="http://diagnostykawnoz.wum.edu.pl/" TargetMode="External" /><Relationship Id="rId32" Type="http://schemas.openxmlformats.org/officeDocument/2006/relationships/hyperlink" Target="http://www.hematologia-litewska.wum.edu.pl/" TargetMode="External" /><Relationship Id="rId33" Type="http://schemas.openxmlformats.org/officeDocument/2006/relationships/hyperlink" Target="http://klinikaimmunologii.wum.edu.pl/" TargetMode="External" /><Relationship Id="rId34" Type="http://schemas.openxmlformats.org/officeDocument/2006/relationships/hyperlink" Target="http://www.chirurgia-transplantacyjna.wum.edu.pl/" TargetMode="External" /><Relationship Id="rId35" Type="http://schemas.openxmlformats.org/officeDocument/2006/relationships/hyperlink" Target="http://biologiamedyczna.wum.edu.pl/" TargetMode="External" /><Relationship Id="rId36" Type="http://schemas.openxmlformats.org/officeDocument/2006/relationships/hyperlink" Target="http://zzp.wum.edu.pl/" TargetMode="External" /><Relationship Id="rId37" Type="http://schemas.openxmlformats.org/officeDocument/2006/relationships/hyperlink" Target="http://zzp.wum.edu.pl/" TargetMode="External" /><Relationship Id="rId38" Type="http://schemas.openxmlformats.org/officeDocument/2006/relationships/hyperlink" Target="http://anestezjologia1.wum.edu.pl/" TargetMode="External" /><Relationship Id="rId39" Type="http://schemas.openxmlformats.org/officeDocument/2006/relationships/hyperlink" Target="http://www.spcsk.amwaw.edu.pl/zaklad-rehabilitacji" TargetMode="External" /><Relationship Id="rId40" Type="http://schemas.openxmlformats.org/officeDocument/2006/relationships/hyperlink" Target="http://zakladdydaktyki.wum.edu.pl/" TargetMode="External" /><Relationship Id="rId41" Type="http://schemas.openxmlformats.org/officeDocument/2006/relationships/hyperlink" Target="http://zdg.wum.edu.pl/" TargetMode="External" /><Relationship Id="rId42" Type="http://schemas.openxmlformats.org/officeDocument/2006/relationships/hyperlink" Target="http://zdg.wum.edu.pl/" TargetMode="External" /><Relationship Id="rId43" Type="http://schemas.openxmlformats.org/officeDocument/2006/relationships/hyperlink" Target="http://zdg.wum.edu.pl/" TargetMode="External" /><Relationship Id="rId44" Type="http://schemas.openxmlformats.org/officeDocument/2006/relationships/hyperlink" Target="http://profilaktykaonkologiczna.wum.edu.pl/" TargetMode="External" /><Relationship Id="rId45" Type="http://schemas.openxmlformats.org/officeDocument/2006/relationships/hyperlink" Target="mailto:tomasz.duda@wum.edu.pl" TargetMode="External" /><Relationship Id="rId46" Type="http://schemas.openxmlformats.org/officeDocument/2006/relationships/hyperlink" Target="mailto:bamazurkiewicz@wum.edu.pl" TargetMode="External" /><Relationship Id="rId47" Type="http://schemas.openxmlformats.org/officeDocument/2006/relationships/hyperlink" Target="mailto:joanna.kielbasinska@wum.edu.pl" TargetMode="External" /><Relationship Id="rId48" Type="http://schemas.openxmlformats.org/officeDocument/2006/relationships/hyperlink" Target="mailto:anna.durka@wum.edu.pl" TargetMode="External" /><Relationship Id="rId49" Type="http://schemas.openxmlformats.org/officeDocument/2006/relationships/hyperlink" Target="mailto:monika.salamonczyk@wum.edu.pl" TargetMode="External" /><Relationship Id="rId50" Type="http://schemas.openxmlformats.org/officeDocument/2006/relationships/hyperlink" Target="mailto:dorota.cholewicka@wum.edu.pl" TargetMode="External" /><Relationship Id="rId51" Type="http://schemas.openxmlformats.org/officeDocument/2006/relationships/hyperlink" Target="mailto:malgorzata.stefaniak@wum.edu.pl" TargetMode="External" /><Relationship Id="rId52" Type="http://schemas.openxmlformats.org/officeDocument/2006/relationships/hyperlink" Target="mailto:magdalena.krauze@wum.edu.pl" TargetMode="External" /><Relationship Id="rId53" Type="http://schemas.openxmlformats.org/officeDocument/2006/relationships/hyperlink" Target="mailto:a.czerniak@wum.edu.pl" TargetMode="External" /><Relationship Id="rId54" Type="http://schemas.openxmlformats.org/officeDocument/2006/relationships/hyperlink" Target="mailto:a.czerniak@wum.edu.pl" TargetMode="External" /><Relationship Id="rId55" Type="http://schemas.openxmlformats.org/officeDocument/2006/relationships/hyperlink" Target="mailto:jstrzerzynska@wum.edu.pl" TargetMode="External" /><Relationship Id="rId56" Type="http://schemas.openxmlformats.org/officeDocument/2006/relationships/hyperlink" Target="mailto:anna.kabala@wum.edu.pl" TargetMode="External" /><Relationship Id="rId57" Type="http://schemas.openxmlformats.org/officeDocument/2006/relationships/hyperlink" Target="mailto:aleksandra.werczynska@wum.edu.pl" TargetMode="External" /><Relationship Id="rId58" Type="http://schemas.openxmlformats.org/officeDocument/2006/relationships/hyperlink" Target="mailto:maria.rabiej@wum.edu.pl" TargetMode="External" /><Relationship Id="rId59" Type="http://schemas.openxmlformats.org/officeDocument/2006/relationships/hyperlink" Target="mailto:essie.hansen@wum.edu.pl" TargetMode="External" /><Relationship Id="rId60" Type="http://schemas.openxmlformats.org/officeDocument/2006/relationships/hyperlink" Target="mailto:essie.hansen@wum.edu.pl" TargetMode="External" /><Relationship Id="rId61" Type="http://schemas.openxmlformats.org/officeDocument/2006/relationships/hyperlink" Target="mailto:ebalkowiec@wum.edu.pl" TargetMode="External" /><Relationship Id="rId62" Type="http://schemas.openxmlformats.org/officeDocument/2006/relationships/hyperlink" Target="mailto:malgorzata.witkowska-zimny@wum.edu.pl" TargetMode="External" /><Relationship Id="rId63" Type="http://schemas.openxmlformats.org/officeDocument/2006/relationships/hyperlink" Target="mailto:irena.kosinska@wum.edu.pl" TargetMode="External" /><Relationship Id="rId64" Type="http://schemas.openxmlformats.org/officeDocument/2006/relationships/hyperlink" Target="mailto:annapiotrowska@gazeta.pl" TargetMode="External" /><Relationship Id="rId65" Type="http://schemas.openxmlformats.org/officeDocument/2006/relationships/hyperlink" Target="mailto:aneta.czerwonogrodzka@wum.edu.pl" TargetMode="External" /><Relationship Id="rId66" Type="http://schemas.openxmlformats.org/officeDocument/2006/relationships/hyperlink" Target="mailto:agata.szulc@wum.edu.pl" TargetMode="External" /><Relationship Id="rId67" Type="http://schemas.openxmlformats.org/officeDocument/2006/relationships/hyperlink" Target="mailto:kosson@wp.pl" TargetMode="External" /><Relationship Id="rId68" Type="http://schemas.openxmlformats.org/officeDocument/2006/relationships/hyperlink" Target="mailto:rongies@interia.pl" TargetMode="External" /><Relationship Id="rId69" Type="http://schemas.openxmlformats.org/officeDocument/2006/relationships/hyperlink" Target="mailto:k.bobinski@upspoczta.pl" TargetMode="External" /><Relationship Id="rId70" Type="http://schemas.openxmlformats.org/officeDocument/2006/relationships/hyperlink" Target="mailto:iwona.brusk@gmail.com" TargetMode="External" /><Relationship Id="rId71" Type="http://schemas.openxmlformats.org/officeDocument/2006/relationships/hyperlink" Target="mailto:bogdan.ciszek@wum.du.pl" TargetMode="External" /><Relationship Id="rId72" Type="http://schemas.openxmlformats.org/officeDocument/2006/relationships/hyperlink" Target="mailto:kjmucha@gmail.com" TargetMode="External" /><Relationship Id="rId73" Type="http://schemas.openxmlformats.org/officeDocument/2006/relationships/hyperlink" Target="mailto:maciej.kosieradzki@wum.edu.pl" TargetMode="External" /><Relationship Id="rId74" Type="http://schemas.openxmlformats.org/officeDocument/2006/relationships/hyperlink" Target="mailto:tomasz.ilczuk@wum.edu.pl" TargetMode="External" /><Relationship Id="rId75" Type="http://schemas.openxmlformats.org/officeDocument/2006/relationships/hyperlink" Target="mailto:ryszard.galus@wum.edu.pl" TargetMode="External" /><Relationship Id="rId76" Type="http://schemas.openxmlformats.org/officeDocument/2006/relationships/hyperlink" Target="mailto:irenanets@gmail.com" TargetMode="External" /><Relationship Id="rId77" Type="http://schemas.openxmlformats.org/officeDocument/2006/relationships/hyperlink" Target="mailto:jolban@esculap.pl" TargetMode="External" /><Relationship Id="rId78" Type="http://schemas.openxmlformats.org/officeDocument/2006/relationships/hyperlink" Target="mailto:anna.janus-mlodawska@wum.edu.pl" TargetMode="External" /><Relationship Id="rId79" Type="http://schemas.openxmlformats.org/officeDocument/2006/relationships/hyperlink" Target="mailto:marek.golebiowski@wum.edu.pl" TargetMode="External" /><Relationship Id="rId80" Type="http://schemas.openxmlformats.org/officeDocument/2006/relationships/hyperlink" Target="mailto:malgorzata.dutkiewicz@wum.edu.pl" TargetMode="External" /><Relationship Id="rId81" Type="http://schemas.openxmlformats.org/officeDocument/2006/relationships/hyperlink" Target="mailto:lidia.chomicz@wum.edu.pl" TargetMode="External" /><Relationship Id="rId82" Type="http://schemas.openxmlformats.org/officeDocument/2006/relationships/hyperlink" Target="mailto:tomasz.kryczka@wum.edu.pl" TargetMode="External" /><Relationship Id="rId83" Type="http://schemas.openxmlformats.org/officeDocument/2006/relationships/hyperlink" Target="http://biologiamedyczna.wum.edu.pl/" TargetMode="External" /><Relationship Id="rId84" Type="http://schemas.openxmlformats.org/officeDocument/2006/relationships/hyperlink" Target="mailto:tomasz.kryczka@wum.edu.pl" TargetMode="External" /><Relationship Id="rId85" Type="http://schemas.openxmlformats.org/officeDocument/2006/relationships/hyperlink" Target="http://zdg.wum.edu.pl/" TargetMode="External" /><Relationship Id="rId86" Type="http://schemas.openxmlformats.org/officeDocument/2006/relationships/hyperlink" Target="mailto:dorota.cholewicka@wum.edu.pl" TargetMode="External" /><Relationship Id="rId87" Type="http://schemas.openxmlformats.org/officeDocument/2006/relationships/hyperlink" Target="mailto:aneta.czerwonogrodzka@wum.edu.pl" TargetMode="External" /><Relationship Id="rId88" Type="http://schemas.openxmlformats.org/officeDocument/2006/relationships/hyperlink" Target="http://www.msizp.wum.edu.pl/" TargetMode="External" /><Relationship Id="rId89" Type="http://schemas.openxmlformats.org/officeDocument/2006/relationships/hyperlink" Target="https://surgerynutrition.wum.edu.pl/" TargetMode="External" /><Relationship Id="rId90" Type="http://schemas.openxmlformats.org/officeDocument/2006/relationships/hyperlink" Target="https://surgerynutrition.wum.edu.pl/" TargetMode="External" /><Relationship Id="rId91" Type="http://schemas.openxmlformats.org/officeDocument/2006/relationships/hyperlink" Target="http://www.medycynaratunkowadzieci.wum.edu.pl/" TargetMode="External" /><Relationship Id="rId92" Type="http://schemas.openxmlformats.org/officeDocument/2006/relationships/hyperlink" Target="https://klinikapsychiatrycznawnoz.wum.edu.pl/" TargetMode="External" /><Relationship Id="rId93" Type="http://schemas.openxmlformats.org/officeDocument/2006/relationships/hyperlink" Target="http://sjo.wum.edu.pl/" TargetMode="External" /><Relationship Id="rId94" Type="http://schemas.openxmlformats.org/officeDocument/2006/relationships/hyperlink" Target="http://spdsk.edu.pl/" TargetMode="External" /><Relationship Id="rId95" Type="http://schemas.openxmlformats.org/officeDocument/2006/relationships/hyperlink" Target="http://spdsk.edu.pl/" TargetMode="External" /><Relationship Id="rId96" Type="http://schemas.openxmlformats.org/officeDocument/2006/relationships/hyperlink" Target="http://spdsk.edu.pl/" TargetMode="External" /><Relationship Id="rId97" Type="http://schemas.openxmlformats.org/officeDocument/2006/relationships/hyperlink" Target="http://www.zdk.wum.edu.pl/" TargetMode="External" /><Relationship Id="rId98" Type="http://schemas.openxmlformats.org/officeDocument/2006/relationships/hyperlink" Target="mailto:anna.durka@wum.edu.pl" TargetMode="External" /><Relationship Id="rId99" Type="http://schemas.openxmlformats.org/officeDocument/2006/relationships/hyperlink" Target="mailto:irmina.utrata@wum.edu.pl" TargetMode="Externa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tabSelected="1" zoomScale="70" zoomScaleNormal="70" zoomScaleSheetLayoutView="80" workbookViewId="0" topLeftCell="A1">
      <selection activeCell="H2" sqref="H2:H3"/>
    </sheetView>
  </sheetViews>
  <sheetFormatPr defaultColWidth="9.00390625" defaultRowHeight="12.75"/>
  <cols>
    <col min="1" max="1" width="33.25390625" style="3" customWidth="1"/>
    <col min="2" max="2" width="8.25390625" style="2" customWidth="1"/>
    <col min="3" max="5" width="5.125" style="2" customWidth="1"/>
    <col min="6" max="6" width="8.125" style="2" customWidth="1"/>
    <col min="7" max="7" width="8.875" style="2" customWidth="1"/>
    <col min="8" max="8" width="65.25390625" style="1" customWidth="1"/>
    <col min="9" max="9" width="8.75390625" style="1" customWidth="1"/>
    <col min="10" max="10" width="42.625" style="1" customWidth="1"/>
    <col min="11" max="11" width="28.00390625" style="1" customWidth="1"/>
    <col min="12" max="12" width="31.00390625" style="1" customWidth="1"/>
    <col min="13" max="13" width="29.25390625" style="28" customWidth="1"/>
    <col min="14" max="14" width="33.125" style="367" customWidth="1"/>
    <col min="15" max="15" width="19.625" style="28" customWidth="1"/>
    <col min="16" max="16" width="11.375" style="1" customWidth="1"/>
    <col min="17" max="17" width="10.75390625" style="1" customWidth="1"/>
    <col min="18" max="18" width="9.125" style="1" customWidth="1"/>
    <col min="19" max="16384" width="9.125" style="1" customWidth="1"/>
  </cols>
  <sheetData>
    <row r="1" spans="1:18" ht="49.5" customHeight="1" thickBot="1" thickTop="1">
      <c r="A1" s="454" t="s">
        <v>327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6"/>
    </row>
    <row r="2" spans="1:18" ht="27.75" customHeight="1" thickBot="1" thickTop="1">
      <c r="A2" s="5" t="s">
        <v>114</v>
      </c>
      <c r="B2" s="449" t="s">
        <v>3</v>
      </c>
      <c r="C2" s="430" t="s">
        <v>30</v>
      </c>
      <c r="D2" s="431"/>
      <c r="E2" s="431"/>
      <c r="F2" s="431"/>
      <c r="G2" s="432"/>
      <c r="H2" s="451" t="s">
        <v>9</v>
      </c>
      <c r="I2" s="457" t="s">
        <v>19</v>
      </c>
      <c r="J2" s="465" t="s">
        <v>81</v>
      </c>
      <c r="K2" s="466"/>
      <c r="L2" s="390" t="s">
        <v>160</v>
      </c>
      <c r="M2" s="399" t="s">
        <v>224</v>
      </c>
      <c r="N2" s="418" t="s">
        <v>242</v>
      </c>
      <c r="O2" s="419"/>
      <c r="P2" s="449" t="s">
        <v>4</v>
      </c>
      <c r="Q2" s="469" t="s">
        <v>15</v>
      </c>
      <c r="R2" s="470"/>
    </row>
    <row r="3" spans="1:18" ht="44.25" customHeight="1" thickBot="1">
      <c r="A3" s="6" t="s">
        <v>13</v>
      </c>
      <c r="B3" s="453"/>
      <c r="C3" s="7" t="s">
        <v>0</v>
      </c>
      <c r="D3" s="8" t="s">
        <v>1</v>
      </c>
      <c r="E3" s="8" t="s">
        <v>2</v>
      </c>
      <c r="F3" s="9" t="s">
        <v>10</v>
      </c>
      <c r="G3" s="10" t="s">
        <v>18</v>
      </c>
      <c r="H3" s="452"/>
      <c r="I3" s="458"/>
      <c r="J3" s="467"/>
      <c r="K3" s="468"/>
      <c r="L3" s="391"/>
      <c r="M3" s="400"/>
      <c r="N3" s="350" t="s">
        <v>243</v>
      </c>
      <c r="O3" s="29" t="s">
        <v>244</v>
      </c>
      <c r="P3" s="450"/>
      <c r="Q3" s="34" t="s">
        <v>32</v>
      </c>
      <c r="R3" s="34" t="s">
        <v>33</v>
      </c>
    </row>
    <row r="4" spans="1:18" s="3" customFormat="1" ht="30" customHeight="1" thickTop="1">
      <c r="A4" s="435" t="s">
        <v>16</v>
      </c>
      <c r="B4" s="461">
        <v>4</v>
      </c>
      <c r="C4" s="40">
        <v>2</v>
      </c>
      <c r="D4" s="41" t="s">
        <v>17</v>
      </c>
      <c r="E4" s="41" t="s">
        <v>17</v>
      </c>
      <c r="F4" s="41" t="s">
        <v>17</v>
      </c>
      <c r="G4" s="40" t="s">
        <v>17</v>
      </c>
      <c r="H4" s="42" t="s">
        <v>199</v>
      </c>
      <c r="I4" s="43" t="s">
        <v>182</v>
      </c>
      <c r="J4" s="44" t="s">
        <v>82</v>
      </c>
      <c r="K4" s="44" t="s">
        <v>83</v>
      </c>
      <c r="L4" s="45" t="s">
        <v>328</v>
      </c>
      <c r="M4" s="405" t="s">
        <v>278</v>
      </c>
      <c r="N4" s="401" t="s">
        <v>279</v>
      </c>
      <c r="O4" s="405" t="s">
        <v>280</v>
      </c>
      <c r="P4" s="459" t="s">
        <v>6</v>
      </c>
      <c r="Q4" s="438"/>
      <c r="R4" s="438">
        <v>1</v>
      </c>
    </row>
    <row r="5" spans="1:18" s="3" customFormat="1" ht="30" customHeight="1" thickBot="1">
      <c r="A5" s="436"/>
      <c r="B5" s="462"/>
      <c r="C5" s="49">
        <v>2</v>
      </c>
      <c r="D5" s="50" t="s">
        <v>17</v>
      </c>
      <c r="E5" s="50" t="s">
        <v>17</v>
      </c>
      <c r="F5" s="50" t="s">
        <v>17</v>
      </c>
      <c r="G5" s="49" t="s">
        <v>17</v>
      </c>
      <c r="H5" s="51" t="s">
        <v>225</v>
      </c>
      <c r="I5" s="52" t="s">
        <v>20</v>
      </c>
      <c r="J5" s="53" t="s">
        <v>82</v>
      </c>
      <c r="K5" s="53" t="s">
        <v>139</v>
      </c>
      <c r="L5" s="54" t="s">
        <v>123</v>
      </c>
      <c r="M5" s="406"/>
      <c r="N5" s="402"/>
      <c r="O5" s="406"/>
      <c r="P5" s="460"/>
      <c r="Q5" s="439"/>
      <c r="R5" s="439"/>
    </row>
    <row r="6" spans="1:18" s="3" customFormat="1" ht="30" customHeight="1" thickBot="1">
      <c r="A6" s="57" t="s">
        <v>115</v>
      </c>
      <c r="B6" s="58">
        <v>2</v>
      </c>
      <c r="C6" s="59" t="s">
        <v>17</v>
      </c>
      <c r="D6" s="60" t="s">
        <v>17</v>
      </c>
      <c r="E6" s="60" t="s">
        <v>17</v>
      </c>
      <c r="F6" s="60" t="s">
        <v>17</v>
      </c>
      <c r="G6" s="59">
        <v>2</v>
      </c>
      <c r="H6" s="57" t="s">
        <v>232</v>
      </c>
      <c r="I6" s="61" t="s">
        <v>21</v>
      </c>
      <c r="J6" s="62" t="s">
        <v>84</v>
      </c>
      <c r="K6" s="62" t="s">
        <v>124</v>
      </c>
      <c r="L6" s="63" t="s">
        <v>125</v>
      </c>
      <c r="M6" s="64" t="s">
        <v>360</v>
      </c>
      <c r="N6" s="370" t="s">
        <v>361</v>
      </c>
      <c r="O6" s="64" t="s">
        <v>362</v>
      </c>
      <c r="P6" s="65" t="s">
        <v>6</v>
      </c>
      <c r="Q6" s="66"/>
      <c r="R6" s="66"/>
    </row>
    <row r="7" spans="1:18" ht="19.5" customHeight="1" thickBot="1" thickTop="1">
      <c r="A7" s="392" t="s">
        <v>169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4"/>
    </row>
    <row r="8" spans="1:18" s="3" customFormat="1" ht="32.25" customHeight="1" thickBot="1" thickTop="1">
      <c r="A8" s="67" t="s">
        <v>116</v>
      </c>
      <c r="B8" s="68">
        <v>90</v>
      </c>
      <c r="C8" s="69">
        <v>30</v>
      </c>
      <c r="D8" s="70" t="s">
        <v>17</v>
      </c>
      <c r="E8" s="70">
        <v>50</v>
      </c>
      <c r="F8" s="70" t="s">
        <v>17</v>
      </c>
      <c r="G8" s="71">
        <v>10</v>
      </c>
      <c r="H8" s="67" t="s">
        <v>200</v>
      </c>
      <c r="I8" s="39" t="s">
        <v>22</v>
      </c>
      <c r="J8" s="72" t="s">
        <v>85</v>
      </c>
      <c r="K8" s="72" t="s">
        <v>140</v>
      </c>
      <c r="L8" s="73" t="s">
        <v>126</v>
      </c>
      <c r="M8" s="74" t="s">
        <v>338</v>
      </c>
      <c r="N8" s="351" t="s">
        <v>339</v>
      </c>
      <c r="O8" s="74" t="s">
        <v>272</v>
      </c>
      <c r="P8" s="75" t="s">
        <v>5</v>
      </c>
      <c r="Q8" s="76"/>
      <c r="R8" s="76">
        <v>4</v>
      </c>
    </row>
    <row r="9" spans="1:18" s="3" customFormat="1" ht="30" customHeight="1" thickBot="1">
      <c r="A9" s="57" t="s">
        <v>117</v>
      </c>
      <c r="B9" s="77">
        <v>90</v>
      </c>
      <c r="C9" s="78">
        <v>35</v>
      </c>
      <c r="D9" s="60" t="s">
        <v>17</v>
      </c>
      <c r="E9" s="60">
        <v>40</v>
      </c>
      <c r="F9" s="60" t="s">
        <v>17</v>
      </c>
      <c r="G9" s="59">
        <v>15</v>
      </c>
      <c r="H9" s="57" t="s">
        <v>201</v>
      </c>
      <c r="I9" s="61" t="s">
        <v>23</v>
      </c>
      <c r="J9" s="79" t="s">
        <v>86</v>
      </c>
      <c r="K9" s="79" t="s">
        <v>87</v>
      </c>
      <c r="L9" s="80" t="s">
        <v>127</v>
      </c>
      <c r="M9" s="64" t="s">
        <v>275</v>
      </c>
      <c r="N9" s="352" t="s">
        <v>277</v>
      </c>
      <c r="O9" s="64" t="s">
        <v>276</v>
      </c>
      <c r="P9" s="81" t="s">
        <v>5</v>
      </c>
      <c r="Q9" s="66"/>
      <c r="R9" s="66">
        <v>4</v>
      </c>
    </row>
    <row r="10" spans="1:18" s="3" customFormat="1" ht="30" customHeight="1">
      <c r="A10" s="82" t="s">
        <v>177</v>
      </c>
      <c r="B10" s="433">
        <f>SUM(C10:C11,E10:E11,G10)</f>
        <v>55</v>
      </c>
      <c r="C10" s="83">
        <v>15</v>
      </c>
      <c r="D10" s="41" t="s">
        <v>17</v>
      </c>
      <c r="E10" s="41">
        <v>10</v>
      </c>
      <c r="F10" s="41" t="s">
        <v>17</v>
      </c>
      <c r="G10" s="40">
        <v>5</v>
      </c>
      <c r="H10" s="42" t="s">
        <v>202</v>
      </c>
      <c r="I10" s="43" t="s">
        <v>24</v>
      </c>
      <c r="J10" s="84" t="s">
        <v>86</v>
      </c>
      <c r="K10" s="84" t="s">
        <v>141</v>
      </c>
      <c r="L10" s="85" t="s">
        <v>128</v>
      </c>
      <c r="M10" s="386" t="s">
        <v>299</v>
      </c>
      <c r="N10" s="388" t="s">
        <v>300</v>
      </c>
      <c r="O10" s="386" t="s">
        <v>301</v>
      </c>
      <c r="P10" s="47" t="s">
        <v>6</v>
      </c>
      <c r="Q10" s="378"/>
      <c r="R10" s="378">
        <v>1</v>
      </c>
    </row>
    <row r="11" spans="1:18" s="3" customFormat="1" ht="30" customHeight="1" thickBot="1">
      <c r="A11" s="87" t="s">
        <v>176</v>
      </c>
      <c r="B11" s="437"/>
      <c r="C11" s="50">
        <v>10</v>
      </c>
      <c r="D11" s="50" t="s">
        <v>17</v>
      </c>
      <c r="E11" s="50">
        <v>15</v>
      </c>
      <c r="F11" s="50" t="s">
        <v>17</v>
      </c>
      <c r="G11" s="49" t="s">
        <v>17</v>
      </c>
      <c r="H11" s="51" t="s">
        <v>203</v>
      </c>
      <c r="I11" s="52" t="s">
        <v>25</v>
      </c>
      <c r="J11" s="53" t="s">
        <v>88</v>
      </c>
      <c r="K11" s="53" t="s">
        <v>89</v>
      </c>
      <c r="L11" s="54" t="s">
        <v>129</v>
      </c>
      <c r="M11" s="406"/>
      <c r="N11" s="402"/>
      <c r="O11" s="406"/>
      <c r="P11" s="55" t="s">
        <v>6</v>
      </c>
      <c r="Q11" s="423"/>
      <c r="R11" s="423"/>
    </row>
    <row r="12" spans="1:18" s="3" customFormat="1" ht="30" customHeight="1" thickBot="1">
      <c r="A12" s="89" t="s">
        <v>321</v>
      </c>
      <c r="B12" s="90">
        <v>10</v>
      </c>
      <c r="C12" s="91">
        <v>10</v>
      </c>
      <c r="D12" s="92" t="s">
        <v>17</v>
      </c>
      <c r="E12" s="93" t="s">
        <v>17</v>
      </c>
      <c r="F12" s="92" t="s">
        <v>17</v>
      </c>
      <c r="G12" s="94" t="s">
        <v>17</v>
      </c>
      <c r="H12" s="89" t="s">
        <v>216</v>
      </c>
      <c r="I12" s="95" t="s">
        <v>25</v>
      </c>
      <c r="J12" s="96" t="s">
        <v>88</v>
      </c>
      <c r="K12" s="97" t="s">
        <v>89</v>
      </c>
      <c r="L12" s="98" t="s">
        <v>129</v>
      </c>
      <c r="M12" s="99" t="s">
        <v>319</v>
      </c>
      <c r="N12" s="353" t="s">
        <v>320</v>
      </c>
      <c r="O12" s="99" t="s">
        <v>314</v>
      </c>
      <c r="P12" s="100" t="s">
        <v>6</v>
      </c>
      <c r="Q12" s="101"/>
      <c r="R12" s="95">
        <v>1</v>
      </c>
    </row>
    <row r="13" spans="1:18" s="3" customFormat="1" ht="30" customHeight="1">
      <c r="A13" s="57" t="s">
        <v>180</v>
      </c>
      <c r="B13" s="463">
        <f>SUM(C13:C14,E14,G13:G14)</f>
        <v>45</v>
      </c>
      <c r="C13" s="102">
        <v>15</v>
      </c>
      <c r="D13" s="102" t="s">
        <v>17</v>
      </c>
      <c r="E13" s="102"/>
      <c r="F13" s="102" t="s">
        <v>17</v>
      </c>
      <c r="G13" s="103">
        <v>7</v>
      </c>
      <c r="H13" s="104" t="s">
        <v>204</v>
      </c>
      <c r="I13" s="105" t="s">
        <v>26</v>
      </c>
      <c r="J13" s="106" t="s">
        <v>130</v>
      </c>
      <c r="K13" s="106" t="s">
        <v>131</v>
      </c>
      <c r="L13" s="107" t="s">
        <v>132</v>
      </c>
      <c r="M13" s="412" t="s">
        <v>352</v>
      </c>
      <c r="N13" s="520" t="s">
        <v>312</v>
      </c>
      <c r="O13" s="521" t="s">
        <v>313</v>
      </c>
      <c r="P13" s="108" t="s">
        <v>6</v>
      </c>
      <c r="Q13" s="464"/>
      <c r="R13" s="464">
        <v>1</v>
      </c>
    </row>
    <row r="14" spans="1:18" s="3" customFormat="1" ht="30" customHeight="1" thickBot="1">
      <c r="A14" s="87" t="s">
        <v>181</v>
      </c>
      <c r="B14" s="437"/>
      <c r="C14" s="50">
        <v>9</v>
      </c>
      <c r="D14" s="50" t="s">
        <v>17</v>
      </c>
      <c r="E14" s="50">
        <v>12</v>
      </c>
      <c r="F14" s="50" t="s">
        <v>17</v>
      </c>
      <c r="G14" s="49">
        <v>2</v>
      </c>
      <c r="H14" s="51" t="s">
        <v>201</v>
      </c>
      <c r="I14" s="52" t="s">
        <v>23</v>
      </c>
      <c r="J14" s="53" t="s">
        <v>86</v>
      </c>
      <c r="K14" s="53" t="s">
        <v>87</v>
      </c>
      <c r="L14" s="109" t="s">
        <v>127</v>
      </c>
      <c r="M14" s="406"/>
      <c r="N14" s="402"/>
      <c r="O14" s="522"/>
      <c r="P14" s="55" t="s">
        <v>6</v>
      </c>
      <c r="Q14" s="423"/>
      <c r="R14" s="423"/>
    </row>
    <row r="15" spans="1:18" s="3" customFormat="1" ht="30" customHeight="1">
      <c r="A15" s="82" t="s">
        <v>178</v>
      </c>
      <c r="B15" s="433">
        <f>SUM(C15:C16,E15:E16,G15)</f>
        <v>60</v>
      </c>
      <c r="C15" s="41">
        <v>9</v>
      </c>
      <c r="D15" s="41" t="s">
        <v>17</v>
      </c>
      <c r="E15" s="41">
        <v>18</v>
      </c>
      <c r="F15" s="41" t="s">
        <v>17</v>
      </c>
      <c r="G15" s="40">
        <v>3</v>
      </c>
      <c r="H15" s="42" t="s">
        <v>205</v>
      </c>
      <c r="I15" s="43" t="s">
        <v>27</v>
      </c>
      <c r="J15" s="84" t="s">
        <v>85</v>
      </c>
      <c r="K15" s="84" t="s">
        <v>133</v>
      </c>
      <c r="L15" s="110" t="s">
        <v>134</v>
      </c>
      <c r="M15" s="111" t="s">
        <v>302</v>
      </c>
      <c r="N15" s="354" t="s">
        <v>162</v>
      </c>
      <c r="O15" s="111" t="s">
        <v>303</v>
      </c>
      <c r="P15" s="112" t="s">
        <v>5</v>
      </c>
      <c r="Q15" s="378"/>
      <c r="R15" s="378">
        <v>2</v>
      </c>
    </row>
    <row r="16" spans="1:18" s="3" customFormat="1" ht="30" customHeight="1" thickBot="1">
      <c r="A16" s="113" t="s">
        <v>179</v>
      </c>
      <c r="B16" s="434"/>
      <c r="C16" s="114">
        <v>10</v>
      </c>
      <c r="D16" s="114" t="s">
        <v>17</v>
      </c>
      <c r="E16" s="114">
        <v>20</v>
      </c>
      <c r="F16" s="115" t="s">
        <v>17</v>
      </c>
      <c r="G16" s="116" t="s">
        <v>17</v>
      </c>
      <c r="H16" s="117" t="s">
        <v>203</v>
      </c>
      <c r="I16" s="118" t="s">
        <v>25</v>
      </c>
      <c r="J16" s="119" t="s">
        <v>88</v>
      </c>
      <c r="K16" s="119" t="s">
        <v>89</v>
      </c>
      <c r="L16" s="120" t="s">
        <v>129</v>
      </c>
      <c r="M16" s="121" t="s">
        <v>318</v>
      </c>
      <c r="N16" s="362" t="s">
        <v>316</v>
      </c>
      <c r="O16" s="121" t="s">
        <v>314</v>
      </c>
      <c r="P16" s="122" t="s">
        <v>5</v>
      </c>
      <c r="Q16" s="379"/>
      <c r="R16" s="379"/>
    </row>
    <row r="17" spans="1:18" ht="19.5" customHeight="1" thickBot="1" thickTop="1">
      <c r="A17" s="392" t="s">
        <v>168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4"/>
    </row>
    <row r="18" spans="1:18" s="3" customFormat="1" ht="30" customHeight="1" thickTop="1">
      <c r="A18" s="397" t="s">
        <v>118</v>
      </c>
      <c r="B18" s="475">
        <v>60</v>
      </c>
      <c r="C18" s="124">
        <v>20</v>
      </c>
      <c r="D18" s="125" t="s">
        <v>17</v>
      </c>
      <c r="E18" s="125">
        <v>15</v>
      </c>
      <c r="F18" s="125" t="s">
        <v>17</v>
      </c>
      <c r="G18" s="126">
        <v>10</v>
      </c>
      <c r="H18" s="127" t="s">
        <v>363</v>
      </c>
      <c r="I18" s="128" t="s">
        <v>28</v>
      </c>
      <c r="J18" s="44" t="s">
        <v>90</v>
      </c>
      <c r="K18" s="129" t="s">
        <v>135</v>
      </c>
      <c r="L18" s="349" t="s">
        <v>136</v>
      </c>
      <c r="M18" s="405" t="s">
        <v>305</v>
      </c>
      <c r="N18" s="523" t="s">
        <v>163</v>
      </c>
      <c r="O18" s="405" t="s">
        <v>304</v>
      </c>
      <c r="P18" s="473" t="s">
        <v>5</v>
      </c>
      <c r="Q18" s="422"/>
      <c r="R18" s="422">
        <v>3</v>
      </c>
    </row>
    <row r="19" spans="1:18" s="3" customFormat="1" ht="30" customHeight="1" thickBot="1">
      <c r="A19" s="398"/>
      <c r="B19" s="476"/>
      <c r="C19" s="60"/>
      <c r="D19" s="60">
        <v>5</v>
      </c>
      <c r="E19" s="60">
        <v>5</v>
      </c>
      <c r="F19" s="60"/>
      <c r="G19" s="59">
        <v>5</v>
      </c>
      <c r="H19" s="133" t="s">
        <v>306</v>
      </c>
      <c r="I19" s="88" t="s">
        <v>226</v>
      </c>
      <c r="J19" s="106" t="s">
        <v>172</v>
      </c>
      <c r="K19" s="134" t="s">
        <v>227</v>
      </c>
      <c r="L19" s="135" t="s">
        <v>337</v>
      </c>
      <c r="M19" s="406"/>
      <c r="N19" s="402"/>
      <c r="O19" s="406"/>
      <c r="P19" s="474"/>
      <c r="Q19" s="423"/>
      <c r="R19" s="423"/>
    </row>
    <row r="20" spans="1:18" s="3" customFormat="1" ht="30" customHeight="1" thickBot="1">
      <c r="A20" s="137" t="s">
        <v>228</v>
      </c>
      <c r="B20" s="138">
        <v>30</v>
      </c>
      <c r="C20" s="139">
        <v>15</v>
      </c>
      <c r="D20" s="139" t="s">
        <v>17</v>
      </c>
      <c r="E20" s="139" t="s">
        <v>17</v>
      </c>
      <c r="F20" s="139" t="s">
        <v>17</v>
      </c>
      <c r="G20" s="140">
        <v>15</v>
      </c>
      <c r="H20" s="137" t="s">
        <v>240</v>
      </c>
      <c r="I20" s="141" t="s">
        <v>29</v>
      </c>
      <c r="J20" s="142" t="s">
        <v>108</v>
      </c>
      <c r="K20" s="142" t="s">
        <v>99</v>
      </c>
      <c r="L20" s="98" t="s">
        <v>137</v>
      </c>
      <c r="M20" s="143" t="s">
        <v>341</v>
      </c>
      <c r="N20" s="355" t="s">
        <v>342</v>
      </c>
      <c r="O20" s="143" t="s">
        <v>246</v>
      </c>
      <c r="P20" s="100" t="s">
        <v>6</v>
      </c>
      <c r="Q20" s="95"/>
      <c r="R20" s="95">
        <v>1</v>
      </c>
    </row>
    <row r="21" spans="1:18" s="3" customFormat="1" ht="30" customHeight="1" thickBot="1">
      <c r="A21" s="57" t="s">
        <v>119</v>
      </c>
      <c r="B21" s="77">
        <v>60</v>
      </c>
      <c r="C21" s="60">
        <v>30</v>
      </c>
      <c r="D21" s="60">
        <v>20</v>
      </c>
      <c r="E21" s="60" t="s">
        <v>17</v>
      </c>
      <c r="F21" s="60" t="s">
        <v>17</v>
      </c>
      <c r="G21" s="59">
        <v>10</v>
      </c>
      <c r="H21" s="57" t="s">
        <v>240</v>
      </c>
      <c r="I21" s="61" t="s">
        <v>29</v>
      </c>
      <c r="J21" s="79" t="s">
        <v>108</v>
      </c>
      <c r="K21" s="79" t="s">
        <v>99</v>
      </c>
      <c r="L21" s="109" t="s">
        <v>137</v>
      </c>
      <c r="M21" s="64" t="s">
        <v>249</v>
      </c>
      <c r="N21" s="352" t="s">
        <v>245</v>
      </c>
      <c r="O21" s="64" t="s">
        <v>247</v>
      </c>
      <c r="P21" s="81" t="s">
        <v>5</v>
      </c>
      <c r="Q21" s="66"/>
      <c r="R21" s="66">
        <v>2</v>
      </c>
    </row>
    <row r="22" spans="1:18" s="3" customFormat="1" ht="30" customHeight="1" thickBot="1">
      <c r="A22" s="137" t="s">
        <v>325</v>
      </c>
      <c r="B22" s="144">
        <v>75</v>
      </c>
      <c r="C22" s="145">
        <v>30</v>
      </c>
      <c r="D22" s="145">
        <v>15</v>
      </c>
      <c r="E22" s="145" t="s">
        <v>17</v>
      </c>
      <c r="F22" s="145" t="s">
        <v>17</v>
      </c>
      <c r="G22" s="146">
        <v>30</v>
      </c>
      <c r="H22" s="137" t="s">
        <v>241</v>
      </c>
      <c r="I22" s="141" t="s">
        <v>29</v>
      </c>
      <c r="J22" s="142" t="s">
        <v>108</v>
      </c>
      <c r="K22" s="97" t="s">
        <v>99</v>
      </c>
      <c r="L22" s="98" t="s">
        <v>137</v>
      </c>
      <c r="M22" s="99" t="s">
        <v>255</v>
      </c>
      <c r="N22" s="353" t="s">
        <v>256</v>
      </c>
      <c r="O22" s="99" t="s">
        <v>247</v>
      </c>
      <c r="P22" s="100" t="s">
        <v>6</v>
      </c>
      <c r="Q22" s="141"/>
      <c r="R22" s="141">
        <v>1</v>
      </c>
    </row>
    <row r="23" spans="1:18" s="3" customFormat="1" ht="30" customHeight="1" thickBot="1">
      <c r="A23" s="57" t="s">
        <v>120</v>
      </c>
      <c r="B23" s="147">
        <v>60</v>
      </c>
      <c r="C23" s="78" t="s">
        <v>17</v>
      </c>
      <c r="D23" s="60" t="s">
        <v>17</v>
      </c>
      <c r="E23" s="60">
        <v>60</v>
      </c>
      <c r="F23" s="60" t="s">
        <v>17</v>
      </c>
      <c r="G23" s="59" t="s">
        <v>17</v>
      </c>
      <c r="H23" s="113" t="s">
        <v>122</v>
      </c>
      <c r="I23" s="61" t="s">
        <v>31</v>
      </c>
      <c r="J23" s="62" t="s">
        <v>91</v>
      </c>
      <c r="K23" s="62" t="s">
        <v>92</v>
      </c>
      <c r="L23" s="148" t="s">
        <v>138</v>
      </c>
      <c r="M23" s="64" t="s">
        <v>269</v>
      </c>
      <c r="N23" s="352" t="s">
        <v>270</v>
      </c>
      <c r="O23" s="64" t="s">
        <v>271</v>
      </c>
      <c r="P23" s="65" t="s">
        <v>6</v>
      </c>
      <c r="Q23" s="66"/>
      <c r="R23" s="66">
        <v>2</v>
      </c>
    </row>
    <row r="24" spans="1:18" ht="19.5" customHeight="1" thickBot="1" thickTop="1">
      <c r="A24" s="392" t="s">
        <v>170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4"/>
    </row>
    <row r="25" spans="1:18" s="37" customFormat="1" ht="30" customHeight="1" thickTop="1">
      <c r="A25" s="397" t="s">
        <v>292</v>
      </c>
      <c r="B25" s="475">
        <f>SUM(C25:G25,E26)</f>
        <v>385</v>
      </c>
      <c r="C25" s="60">
        <v>65</v>
      </c>
      <c r="D25" s="125">
        <v>45</v>
      </c>
      <c r="E25" s="60">
        <v>75</v>
      </c>
      <c r="F25" s="60">
        <v>160</v>
      </c>
      <c r="G25" s="59">
        <v>30</v>
      </c>
      <c r="H25" s="149" t="s">
        <v>240</v>
      </c>
      <c r="I25" s="128" t="s">
        <v>29</v>
      </c>
      <c r="J25" s="150" t="s">
        <v>108</v>
      </c>
      <c r="K25" s="151" t="s">
        <v>99</v>
      </c>
      <c r="L25" s="130" t="s">
        <v>137</v>
      </c>
      <c r="M25" s="405" t="s">
        <v>248</v>
      </c>
      <c r="N25" s="401" t="s">
        <v>250</v>
      </c>
      <c r="O25" s="405" t="s">
        <v>246</v>
      </c>
      <c r="P25" s="152" t="s">
        <v>5</v>
      </c>
      <c r="Q25" s="128">
        <v>8</v>
      </c>
      <c r="R25" s="422">
        <v>12</v>
      </c>
    </row>
    <row r="26" spans="1:18" s="37" customFormat="1" ht="30" customHeight="1" thickBot="1">
      <c r="A26" s="398"/>
      <c r="B26" s="476"/>
      <c r="C26" s="153"/>
      <c r="D26" s="60"/>
      <c r="E26" s="50">
        <v>10</v>
      </c>
      <c r="F26" s="50"/>
      <c r="G26" s="154"/>
      <c r="H26" s="133" t="s">
        <v>307</v>
      </c>
      <c r="I26" s="56" t="s">
        <v>226</v>
      </c>
      <c r="J26" s="106" t="s">
        <v>172</v>
      </c>
      <c r="K26" s="155" t="s">
        <v>227</v>
      </c>
      <c r="L26" s="135" t="s">
        <v>337</v>
      </c>
      <c r="M26" s="406"/>
      <c r="N26" s="402"/>
      <c r="O26" s="406"/>
      <c r="P26" s="156" t="s">
        <v>6</v>
      </c>
      <c r="Q26" s="88"/>
      <c r="R26" s="423"/>
    </row>
    <row r="27" spans="1:18" s="37" customFormat="1" ht="30" customHeight="1">
      <c r="A27" s="382" t="s">
        <v>326</v>
      </c>
      <c r="B27" s="384">
        <v>45</v>
      </c>
      <c r="C27" s="157">
        <v>10</v>
      </c>
      <c r="D27" s="158" t="s">
        <v>17</v>
      </c>
      <c r="E27" s="158" t="s">
        <v>17</v>
      </c>
      <c r="F27" s="158" t="s">
        <v>17</v>
      </c>
      <c r="G27" s="159">
        <v>15</v>
      </c>
      <c r="H27" s="42" t="s">
        <v>208</v>
      </c>
      <c r="I27" s="160" t="s">
        <v>187</v>
      </c>
      <c r="J27" s="84" t="s">
        <v>188</v>
      </c>
      <c r="K27" s="161" t="s">
        <v>189</v>
      </c>
      <c r="L27" s="110" t="s">
        <v>329</v>
      </c>
      <c r="M27" s="386" t="s">
        <v>282</v>
      </c>
      <c r="N27" s="388" t="s">
        <v>193</v>
      </c>
      <c r="O27" s="386" t="s">
        <v>283</v>
      </c>
      <c r="P27" s="162" t="s">
        <v>6</v>
      </c>
      <c r="Q27" s="376"/>
      <c r="R27" s="378">
        <v>1</v>
      </c>
    </row>
    <row r="28" spans="1:18" s="37" customFormat="1" ht="30" customHeight="1" thickBot="1">
      <c r="A28" s="383"/>
      <c r="B28" s="385"/>
      <c r="C28" s="163" t="s">
        <v>17</v>
      </c>
      <c r="D28" s="164">
        <v>20</v>
      </c>
      <c r="E28" s="164" t="s">
        <v>17</v>
      </c>
      <c r="F28" s="164" t="s">
        <v>17</v>
      </c>
      <c r="G28" s="165" t="s">
        <v>17</v>
      </c>
      <c r="H28" s="117" t="s">
        <v>322</v>
      </c>
      <c r="I28" s="33" t="s">
        <v>323</v>
      </c>
      <c r="J28" s="62" t="s">
        <v>190</v>
      </c>
      <c r="K28" s="166" t="s">
        <v>191</v>
      </c>
      <c r="L28" s="148" t="s">
        <v>340</v>
      </c>
      <c r="M28" s="387"/>
      <c r="N28" s="389"/>
      <c r="O28" s="387"/>
      <c r="P28" s="168" t="s">
        <v>6</v>
      </c>
      <c r="Q28" s="377"/>
      <c r="R28" s="379"/>
    </row>
    <row r="29" spans="1:18" ht="19.5" customHeight="1" thickBot="1" thickTop="1">
      <c r="A29" s="392" t="s">
        <v>171</v>
      </c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4"/>
    </row>
    <row r="30" spans="1:18" s="37" customFormat="1" ht="33" customHeight="1" thickBot="1" thickTop="1">
      <c r="A30" s="67" t="s">
        <v>121</v>
      </c>
      <c r="B30" s="169">
        <v>110</v>
      </c>
      <c r="C30" s="70" t="s">
        <v>17</v>
      </c>
      <c r="D30" s="70">
        <v>20</v>
      </c>
      <c r="E30" s="70">
        <v>70</v>
      </c>
      <c r="F30" s="70" t="s">
        <v>17</v>
      </c>
      <c r="G30" s="71">
        <v>20</v>
      </c>
      <c r="H30" s="127" t="s">
        <v>240</v>
      </c>
      <c r="I30" s="39" t="s">
        <v>29</v>
      </c>
      <c r="J30" s="72" t="s">
        <v>108</v>
      </c>
      <c r="K30" s="72" t="s">
        <v>99</v>
      </c>
      <c r="L30" s="170" t="s">
        <v>137</v>
      </c>
      <c r="M30" s="171" t="s">
        <v>251</v>
      </c>
      <c r="N30" s="356" t="s">
        <v>252</v>
      </c>
      <c r="O30" s="171" t="s">
        <v>247</v>
      </c>
      <c r="P30" s="172" t="s">
        <v>6</v>
      </c>
      <c r="Q30" s="76"/>
      <c r="R30" s="76">
        <v>4</v>
      </c>
    </row>
    <row r="31" spans="1:18" s="37" customFormat="1" ht="33.75" customHeight="1" thickBot="1">
      <c r="A31" s="82" t="s">
        <v>173</v>
      </c>
      <c r="B31" s="173">
        <v>70</v>
      </c>
      <c r="C31" s="83" t="s">
        <v>17</v>
      </c>
      <c r="D31" s="41">
        <v>10</v>
      </c>
      <c r="E31" s="41">
        <v>10</v>
      </c>
      <c r="F31" s="41">
        <v>40</v>
      </c>
      <c r="G31" s="40">
        <v>10</v>
      </c>
      <c r="H31" s="174" t="s">
        <v>240</v>
      </c>
      <c r="I31" s="175" t="s">
        <v>29</v>
      </c>
      <c r="J31" s="176" t="s">
        <v>108</v>
      </c>
      <c r="K31" s="177" t="s">
        <v>99</v>
      </c>
      <c r="L31" s="368" t="s">
        <v>137</v>
      </c>
      <c r="M31" s="178" t="s">
        <v>253</v>
      </c>
      <c r="N31" s="357" t="s">
        <v>254</v>
      </c>
      <c r="O31" s="178" t="s">
        <v>246</v>
      </c>
      <c r="P31" s="179" t="s">
        <v>6</v>
      </c>
      <c r="Q31" s="86">
        <v>2</v>
      </c>
      <c r="R31" s="86">
        <v>3</v>
      </c>
    </row>
    <row r="32" spans="1:18" ht="11.25" customHeight="1" thickBot="1" thickTop="1">
      <c r="A32" s="445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7"/>
    </row>
    <row r="33" spans="1:18" ht="24.75" customHeight="1" thickBot="1" thickTop="1">
      <c r="A33" s="35" t="s">
        <v>7</v>
      </c>
      <c r="B33" s="14">
        <f>SUM(B34:B36)</f>
        <v>260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2" t="s">
        <v>6</v>
      </c>
      <c r="Q33" s="443"/>
      <c r="R33" s="444"/>
    </row>
    <row r="34" spans="1:18" s="37" customFormat="1" ht="30" customHeight="1" thickTop="1">
      <c r="A34" s="180" t="s">
        <v>8</v>
      </c>
      <c r="B34" s="181">
        <v>80</v>
      </c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7"/>
      <c r="Q34" s="440">
        <v>2</v>
      </c>
      <c r="R34" s="441"/>
    </row>
    <row r="35" spans="1:18" s="37" customFormat="1" ht="30" customHeight="1">
      <c r="A35" s="183" t="s">
        <v>11</v>
      </c>
      <c r="B35" s="184">
        <v>100</v>
      </c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2"/>
      <c r="Q35" s="424">
        <v>4</v>
      </c>
      <c r="R35" s="425"/>
    </row>
    <row r="36" spans="1:18" s="37" customFormat="1" ht="30" customHeight="1" thickBot="1">
      <c r="A36" s="185" t="s">
        <v>12</v>
      </c>
      <c r="B36" s="186">
        <v>80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1"/>
      <c r="Q36" s="535">
        <v>2</v>
      </c>
      <c r="R36" s="536"/>
    </row>
    <row r="37" spans="1:18" ht="14.25" thickBot="1" thickTop="1">
      <c r="A37" s="537"/>
      <c r="B37" s="538"/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8"/>
      <c r="Q37" s="538"/>
      <c r="R37" s="539"/>
    </row>
    <row r="38" spans="1:18" ht="50.25" customHeight="1" thickBot="1" thickTop="1">
      <c r="A38" s="454" t="s">
        <v>334</v>
      </c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6"/>
    </row>
    <row r="39" spans="1:18" ht="26.25" customHeight="1" thickBot="1" thickTop="1">
      <c r="A39" s="15" t="s">
        <v>14</v>
      </c>
      <c r="B39" s="525" t="s">
        <v>34</v>
      </c>
      <c r="C39" s="526"/>
      <c r="D39" s="526"/>
      <c r="E39" s="526"/>
      <c r="F39" s="526"/>
      <c r="G39" s="527"/>
      <c r="H39" s="528" t="s">
        <v>9</v>
      </c>
      <c r="I39" s="395" t="s">
        <v>19</v>
      </c>
      <c r="J39" s="440" t="s">
        <v>81</v>
      </c>
      <c r="K39" s="480"/>
      <c r="L39" s="390" t="s">
        <v>160</v>
      </c>
      <c r="M39" s="399" t="s">
        <v>224</v>
      </c>
      <c r="N39" s="418" t="s">
        <v>242</v>
      </c>
      <c r="O39" s="419"/>
      <c r="P39" s="403" t="s">
        <v>4</v>
      </c>
      <c r="Q39" s="428" t="s">
        <v>15</v>
      </c>
      <c r="R39" s="429"/>
    </row>
    <row r="40" spans="1:18" ht="53.25" customHeight="1" thickBot="1" thickTop="1">
      <c r="A40" s="16" t="s">
        <v>35</v>
      </c>
      <c r="B40" s="17" t="s">
        <v>36</v>
      </c>
      <c r="C40" s="30" t="s">
        <v>0</v>
      </c>
      <c r="D40" s="30" t="s">
        <v>1</v>
      </c>
      <c r="E40" s="30" t="s">
        <v>2</v>
      </c>
      <c r="F40" s="31" t="s">
        <v>37</v>
      </c>
      <c r="G40" s="32" t="s">
        <v>38</v>
      </c>
      <c r="H40" s="529"/>
      <c r="I40" s="396"/>
      <c r="J40" s="420"/>
      <c r="K40" s="481"/>
      <c r="L40" s="391"/>
      <c r="M40" s="400"/>
      <c r="N40" s="350" t="s">
        <v>243</v>
      </c>
      <c r="O40" s="29" t="s">
        <v>244</v>
      </c>
      <c r="P40" s="404"/>
      <c r="Q40" s="22" t="s">
        <v>39</v>
      </c>
      <c r="R40" s="22" t="s">
        <v>33</v>
      </c>
    </row>
    <row r="41" spans="1:18" s="37" customFormat="1" ht="30" customHeight="1" thickBot="1" thickTop="1">
      <c r="A41" s="187" t="s">
        <v>335</v>
      </c>
      <c r="B41" s="188">
        <v>30</v>
      </c>
      <c r="C41" s="189" t="s">
        <v>17</v>
      </c>
      <c r="D41" s="190" t="s">
        <v>17</v>
      </c>
      <c r="E41" s="191">
        <v>30</v>
      </c>
      <c r="F41" s="190" t="s">
        <v>17</v>
      </c>
      <c r="G41" s="191" t="s">
        <v>17</v>
      </c>
      <c r="H41" s="192" t="s">
        <v>151</v>
      </c>
      <c r="I41" s="193" t="s">
        <v>80</v>
      </c>
      <c r="J41" s="194" t="s">
        <v>239</v>
      </c>
      <c r="K41" s="195" t="s">
        <v>94</v>
      </c>
      <c r="L41" s="196" t="s">
        <v>143</v>
      </c>
      <c r="M41" s="197"/>
      <c r="N41" s="358"/>
      <c r="O41" s="198"/>
      <c r="P41" s="199" t="s">
        <v>6</v>
      </c>
      <c r="Q41" s="200" t="s">
        <v>17</v>
      </c>
      <c r="R41" s="201" t="s">
        <v>17</v>
      </c>
    </row>
    <row r="42" spans="1:18" ht="19.5" customHeight="1" thickBot="1" thickTop="1">
      <c r="A42" s="392" t="s">
        <v>169</v>
      </c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4"/>
    </row>
    <row r="43" spans="1:18" s="37" customFormat="1" ht="30.75" customHeight="1" thickTop="1">
      <c r="A43" s="397" t="s">
        <v>40</v>
      </c>
      <c r="B43" s="533">
        <f>SUM(D43:D44,G43:G44)</f>
        <v>60</v>
      </c>
      <c r="C43" s="211" t="s">
        <v>17</v>
      </c>
      <c r="D43" s="125">
        <v>24</v>
      </c>
      <c r="E43" s="211" t="s">
        <v>17</v>
      </c>
      <c r="F43" s="212" t="s">
        <v>17</v>
      </c>
      <c r="G43" s="213">
        <v>6</v>
      </c>
      <c r="H43" s="214" t="s">
        <v>206</v>
      </c>
      <c r="I43" s="128" t="s">
        <v>23</v>
      </c>
      <c r="J43" s="215" t="s">
        <v>85</v>
      </c>
      <c r="K43" s="215" t="s">
        <v>87</v>
      </c>
      <c r="L43" s="216" t="s">
        <v>127</v>
      </c>
      <c r="M43" s="405" t="s">
        <v>296</v>
      </c>
      <c r="N43" s="401" t="s">
        <v>297</v>
      </c>
      <c r="O43" s="405" t="s">
        <v>298</v>
      </c>
      <c r="P43" s="217" t="s">
        <v>6</v>
      </c>
      <c r="Q43" s="422"/>
      <c r="R43" s="422">
        <v>1</v>
      </c>
    </row>
    <row r="44" spans="1:18" s="37" customFormat="1" ht="51" customHeight="1" thickBot="1">
      <c r="A44" s="398"/>
      <c r="B44" s="534"/>
      <c r="C44" s="202" t="s">
        <v>17</v>
      </c>
      <c r="D44" s="50">
        <v>25</v>
      </c>
      <c r="E44" s="202" t="s">
        <v>17</v>
      </c>
      <c r="F44" s="203" t="s">
        <v>17</v>
      </c>
      <c r="G44" s="154">
        <v>5</v>
      </c>
      <c r="H44" s="48" t="s">
        <v>207</v>
      </c>
      <c r="I44" s="56" t="s">
        <v>41</v>
      </c>
      <c r="J44" s="204" t="s">
        <v>233</v>
      </c>
      <c r="K44" s="204" t="s">
        <v>95</v>
      </c>
      <c r="L44" s="205" t="s">
        <v>144</v>
      </c>
      <c r="M44" s="406"/>
      <c r="N44" s="402"/>
      <c r="O44" s="406"/>
      <c r="P44" s="55" t="s">
        <v>6</v>
      </c>
      <c r="Q44" s="423"/>
      <c r="R44" s="423"/>
    </row>
    <row r="45" spans="1:18" s="37" customFormat="1" ht="30" customHeight="1" thickBot="1">
      <c r="A45" s="187" t="s">
        <v>42</v>
      </c>
      <c r="B45" s="173">
        <f>SUM(C45:D45,G45)</f>
        <v>60</v>
      </c>
      <c r="C45" s="60">
        <v>30</v>
      </c>
      <c r="D45" s="60">
        <v>15</v>
      </c>
      <c r="E45" s="206" t="s">
        <v>17</v>
      </c>
      <c r="F45" s="207" t="s">
        <v>17</v>
      </c>
      <c r="G45" s="208">
        <v>15</v>
      </c>
      <c r="H45" s="113" t="s">
        <v>152</v>
      </c>
      <c r="I45" s="123" t="s">
        <v>43</v>
      </c>
      <c r="J45" s="62" t="s">
        <v>96</v>
      </c>
      <c r="K45" s="62" t="s">
        <v>98</v>
      </c>
      <c r="L45" s="80" t="s">
        <v>145</v>
      </c>
      <c r="M45" s="209" t="s">
        <v>273</v>
      </c>
      <c r="N45" s="362" t="s">
        <v>164</v>
      </c>
      <c r="O45" s="210" t="s">
        <v>274</v>
      </c>
      <c r="P45" s="81" t="s">
        <v>5</v>
      </c>
      <c r="Q45" s="61"/>
      <c r="R45" s="61">
        <v>2</v>
      </c>
    </row>
    <row r="46" spans="1:18" ht="19.5" customHeight="1" thickBot="1" thickTop="1">
      <c r="A46" s="392" t="s">
        <v>168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4"/>
    </row>
    <row r="47" spans="1:18" s="3" customFormat="1" ht="30" customHeight="1" thickBot="1" thickTop="1">
      <c r="A47" s="218" t="s">
        <v>44</v>
      </c>
      <c r="B47" s="219">
        <v>60</v>
      </c>
      <c r="C47" s="220" t="s">
        <v>17</v>
      </c>
      <c r="D47" s="220" t="s">
        <v>17</v>
      </c>
      <c r="E47" s="221">
        <v>60</v>
      </c>
      <c r="F47" s="222" t="s">
        <v>17</v>
      </c>
      <c r="G47" s="223" t="s">
        <v>17</v>
      </c>
      <c r="H47" s="67" t="s">
        <v>122</v>
      </c>
      <c r="I47" s="224" t="s">
        <v>45</v>
      </c>
      <c r="J47" s="72" t="s">
        <v>142</v>
      </c>
      <c r="K47" s="72" t="s">
        <v>92</v>
      </c>
      <c r="L47" s="170" t="s">
        <v>138</v>
      </c>
      <c r="M47" s="171" t="s">
        <v>269</v>
      </c>
      <c r="N47" s="359" t="s">
        <v>270</v>
      </c>
      <c r="O47" s="225" t="s">
        <v>271</v>
      </c>
      <c r="P47" s="226" t="s">
        <v>5</v>
      </c>
      <c r="Q47" s="224"/>
      <c r="R47" s="39">
        <v>2</v>
      </c>
    </row>
    <row r="48" spans="1:18" s="3" customFormat="1" ht="38.25" customHeight="1" thickBot="1">
      <c r="A48" s="113" t="s">
        <v>229</v>
      </c>
      <c r="B48" s="227">
        <v>75</v>
      </c>
      <c r="C48" s="228">
        <v>30</v>
      </c>
      <c r="D48" s="228">
        <v>15</v>
      </c>
      <c r="E48" s="228" t="s">
        <v>17</v>
      </c>
      <c r="F48" s="228" t="s">
        <v>17</v>
      </c>
      <c r="G48" s="229">
        <v>30</v>
      </c>
      <c r="H48" s="113" t="s">
        <v>241</v>
      </c>
      <c r="I48" s="61" t="s">
        <v>29</v>
      </c>
      <c r="J48" s="62" t="s">
        <v>108</v>
      </c>
      <c r="K48" s="230" t="s">
        <v>99</v>
      </c>
      <c r="L48" s="148" t="s">
        <v>137</v>
      </c>
      <c r="M48" s="231" t="s">
        <v>255</v>
      </c>
      <c r="N48" s="357" t="s">
        <v>256</v>
      </c>
      <c r="O48" s="178" t="s">
        <v>247</v>
      </c>
      <c r="P48" s="65" t="s">
        <v>6</v>
      </c>
      <c r="Q48" s="61"/>
      <c r="R48" s="61">
        <v>1</v>
      </c>
    </row>
    <row r="49" spans="1:18" ht="19.5" customHeight="1" thickBot="1" thickTop="1">
      <c r="A49" s="392" t="s">
        <v>170</v>
      </c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4"/>
    </row>
    <row r="50" spans="1:18" s="37" customFormat="1" ht="36" customHeight="1" thickBot="1" thickTop="1">
      <c r="A50" s="187" t="s">
        <v>174</v>
      </c>
      <c r="B50" s="58">
        <v>30</v>
      </c>
      <c r="C50" s="60">
        <v>10</v>
      </c>
      <c r="D50" s="60">
        <v>20</v>
      </c>
      <c r="E50" s="206" t="s">
        <v>17</v>
      </c>
      <c r="F50" s="207" t="s">
        <v>17</v>
      </c>
      <c r="G50" s="232" t="s">
        <v>17</v>
      </c>
      <c r="H50" s="127" t="s">
        <v>240</v>
      </c>
      <c r="I50" s="39" t="s">
        <v>29</v>
      </c>
      <c r="J50" s="72" t="s">
        <v>108</v>
      </c>
      <c r="K50" s="233" t="s">
        <v>99</v>
      </c>
      <c r="L50" s="170" t="s">
        <v>137</v>
      </c>
      <c r="M50" s="171" t="s">
        <v>353</v>
      </c>
      <c r="N50" s="372" t="s">
        <v>354</v>
      </c>
      <c r="O50" s="74" t="s">
        <v>355</v>
      </c>
      <c r="P50" s="172" t="s">
        <v>6</v>
      </c>
      <c r="Q50" s="39"/>
      <c r="R50" s="39">
        <v>1</v>
      </c>
    </row>
    <row r="51" spans="1:18" s="37" customFormat="1" ht="30" customHeight="1">
      <c r="A51" s="382" t="s">
        <v>184</v>
      </c>
      <c r="B51" s="384">
        <v>45</v>
      </c>
      <c r="C51" s="157">
        <v>10</v>
      </c>
      <c r="D51" s="158" t="s">
        <v>17</v>
      </c>
      <c r="E51" s="158" t="s">
        <v>17</v>
      </c>
      <c r="F51" s="158" t="s">
        <v>17</v>
      </c>
      <c r="G51" s="159">
        <v>15</v>
      </c>
      <c r="H51" s="42" t="s">
        <v>208</v>
      </c>
      <c r="I51" s="160" t="s">
        <v>187</v>
      </c>
      <c r="J51" s="84" t="s">
        <v>188</v>
      </c>
      <c r="K51" s="161" t="s">
        <v>189</v>
      </c>
      <c r="L51" s="110" t="s">
        <v>329</v>
      </c>
      <c r="M51" s="386" t="s">
        <v>282</v>
      </c>
      <c r="N51" s="388" t="s">
        <v>193</v>
      </c>
      <c r="O51" s="386" t="s">
        <v>283</v>
      </c>
      <c r="P51" s="162" t="s">
        <v>6</v>
      </c>
      <c r="Q51" s="376"/>
      <c r="R51" s="378">
        <v>1</v>
      </c>
    </row>
    <row r="52" spans="1:18" s="37" customFormat="1" ht="30" customHeight="1" thickBot="1">
      <c r="A52" s="383"/>
      <c r="B52" s="385"/>
      <c r="C52" s="163" t="s">
        <v>17</v>
      </c>
      <c r="D52" s="164">
        <v>20</v>
      </c>
      <c r="E52" s="164" t="s">
        <v>17</v>
      </c>
      <c r="F52" s="164" t="s">
        <v>17</v>
      </c>
      <c r="G52" s="165" t="s">
        <v>17</v>
      </c>
      <c r="H52" s="117" t="s">
        <v>322</v>
      </c>
      <c r="I52" s="33" t="s">
        <v>323</v>
      </c>
      <c r="J52" s="62" t="s">
        <v>190</v>
      </c>
      <c r="K52" s="166" t="s">
        <v>191</v>
      </c>
      <c r="L52" s="148" t="s">
        <v>192</v>
      </c>
      <c r="M52" s="387"/>
      <c r="N52" s="389"/>
      <c r="O52" s="387"/>
      <c r="P52" s="168" t="s">
        <v>6</v>
      </c>
      <c r="Q52" s="377"/>
      <c r="R52" s="379"/>
    </row>
    <row r="53" spans="1:18" ht="19.5" customHeight="1" thickBot="1" thickTop="1">
      <c r="A53" s="392" t="s">
        <v>171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4"/>
    </row>
    <row r="54" spans="1:18" s="37" customFormat="1" ht="30" customHeight="1" thickBot="1" thickTop="1">
      <c r="A54" s="218" t="s">
        <v>46</v>
      </c>
      <c r="B54" s="169">
        <f>SUM(C54:F54)</f>
        <v>230</v>
      </c>
      <c r="C54" s="70">
        <v>15</v>
      </c>
      <c r="D54" s="70">
        <v>10</v>
      </c>
      <c r="E54" s="70">
        <v>45</v>
      </c>
      <c r="F54" s="234">
        <v>160</v>
      </c>
      <c r="G54" s="235" t="s">
        <v>17</v>
      </c>
      <c r="H54" s="67" t="s">
        <v>240</v>
      </c>
      <c r="I54" s="39" t="s">
        <v>29</v>
      </c>
      <c r="J54" s="72" t="s">
        <v>108</v>
      </c>
      <c r="K54" s="233" t="s">
        <v>99</v>
      </c>
      <c r="L54" s="170" t="s">
        <v>137</v>
      </c>
      <c r="M54" s="171" t="s">
        <v>251</v>
      </c>
      <c r="N54" s="356" t="s">
        <v>252</v>
      </c>
      <c r="O54" s="74" t="s">
        <v>247</v>
      </c>
      <c r="P54" s="75" t="s">
        <v>5</v>
      </c>
      <c r="Q54" s="39">
        <v>12</v>
      </c>
      <c r="R54" s="39">
        <v>3</v>
      </c>
    </row>
    <row r="55" spans="1:18" s="37" customFormat="1" ht="30" customHeight="1">
      <c r="A55" s="414" t="s">
        <v>47</v>
      </c>
      <c r="B55" s="472">
        <f>SUM(C55:D55,F55:G55,D56,C57:C58,E58)</f>
        <v>255</v>
      </c>
      <c r="C55" s="102">
        <v>40</v>
      </c>
      <c r="D55" s="102">
        <v>29</v>
      </c>
      <c r="E55" s="236" t="s">
        <v>17</v>
      </c>
      <c r="F55" s="237">
        <v>120</v>
      </c>
      <c r="G55" s="238">
        <v>15</v>
      </c>
      <c r="H55" s="104" t="s">
        <v>240</v>
      </c>
      <c r="I55" s="105" t="s">
        <v>29</v>
      </c>
      <c r="J55" s="106" t="s">
        <v>108</v>
      </c>
      <c r="K55" s="239" t="s">
        <v>99</v>
      </c>
      <c r="L55" s="107" t="s">
        <v>137</v>
      </c>
      <c r="M55" s="386" t="s">
        <v>260</v>
      </c>
      <c r="N55" s="388" t="s">
        <v>261</v>
      </c>
      <c r="O55" s="386" t="s">
        <v>262</v>
      </c>
      <c r="P55" s="240" t="s">
        <v>5</v>
      </c>
      <c r="Q55" s="510">
        <v>6</v>
      </c>
      <c r="R55" s="378">
        <v>4</v>
      </c>
    </row>
    <row r="56" spans="1:18" s="37" customFormat="1" ht="30" customHeight="1">
      <c r="A56" s="414"/>
      <c r="B56" s="472"/>
      <c r="C56" s="102"/>
      <c r="D56" s="102">
        <v>6</v>
      </c>
      <c r="E56" s="236"/>
      <c r="F56" s="237"/>
      <c r="G56" s="238"/>
      <c r="H56" s="241" t="s">
        <v>306</v>
      </c>
      <c r="I56" s="242" t="s">
        <v>226</v>
      </c>
      <c r="J56" s="243" t="s">
        <v>172</v>
      </c>
      <c r="K56" s="244" t="s">
        <v>227</v>
      </c>
      <c r="L56" s="245" t="s">
        <v>337</v>
      </c>
      <c r="M56" s="412"/>
      <c r="N56" s="413"/>
      <c r="O56" s="412"/>
      <c r="P56" s="246" t="s">
        <v>6</v>
      </c>
      <c r="Q56" s="510"/>
      <c r="R56" s="464"/>
    </row>
    <row r="57" spans="1:18" s="37" customFormat="1" ht="30" customHeight="1">
      <c r="A57" s="414"/>
      <c r="B57" s="472"/>
      <c r="C57" s="247">
        <v>15</v>
      </c>
      <c r="D57" s="248" t="s">
        <v>17</v>
      </c>
      <c r="E57" s="248" t="s">
        <v>17</v>
      </c>
      <c r="F57" s="249" t="s">
        <v>17</v>
      </c>
      <c r="G57" s="250" t="s">
        <v>17</v>
      </c>
      <c r="H57" s="104" t="s">
        <v>209</v>
      </c>
      <c r="I57" s="105" t="s">
        <v>48</v>
      </c>
      <c r="J57" s="106" t="s">
        <v>97</v>
      </c>
      <c r="K57" s="239" t="s">
        <v>194</v>
      </c>
      <c r="L57" s="107" t="s">
        <v>146</v>
      </c>
      <c r="M57" s="412"/>
      <c r="N57" s="413"/>
      <c r="O57" s="412"/>
      <c r="P57" s="108" t="s">
        <v>6</v>
      </c>
      <c r="Q57" s="510"/>
      <c r="R57" s="464"/>
    </row>
    <row r="58" spans="1:18" s="37" customFormat="1" ht="30" customHeight="1" thickBot="1">
      <c r="A58" s="415"/>
      <c r="B58" s="476"/>
      <c r="C58" s="50">
        <v>10</v>
      </c>
      <c r="D58" s="202" t="s">
        <v>17</v>
      </c>
      <c r="E58" s="50">
        <v>20</v>
      </c>
      <c r="F58" s="203" t="s">
        <v>17</v>
      </c>
      <c r="G58" s="252" t="s">
        <v>17</v>
      </c>
      <c r="H58" s="51" t="s">
        <v>210</v>
      </c>
      <c r="I58" s="52" t="s">
        <v>49</v>
      </c>
      <c r="J58" s="53" t="s">
        <v>93</v>
      </c>
      <c r="K58" s="134" t="s">
        <v>100</v>
      </c>
      <c r="L58" s="54" t="s">
        <v>147</v>
      </c>
      <c r="M58" s="406"/>
      <c r="N58" s="402"/>
      <c r="O58" s="406"/>
      <c r="P58" s="55" t="s">
        <v>6</v>
      </c>
      <c r="Q58" s="519"/>
      <c r="R58" s="423"/>
    </row>
    <row r="59" spans="1:18" s="37" customFormat="1" ht="30" customHeight="1">
      <c r="A59" s="382" t="s">
        <v>161</v>
      </c>
      <c r="B59" s="471">
        <f>SUM(C59:C60,E60,F60,G60)</f>
        <v>100</v>
      </c>
      <c r="C59" s="102">
        <v>14</v>
      </c>
      <c r="D59" s="236" t="s">
        <v>17</v>
      </c>
      <c r="E59" s="236" t="s">
        <v>17</v>
      </c>
      <c r="F59" s="254" t="s">
        <v>17</v>
      </c>
      <c r="G59" s="255" t="s">
        <v>17</v>
      </c>
      <c r="H59" s="104" t="s">
        <v>211</v>
      </c>
      <c r="I59" s="105" t="s">
        <v>50</v>
      </c>
      <c r="J59" s="106" t="s">
        <v>172</v>
      </c>
      <c r="K59" s="239" t="s">
        <v>234</v>
      </c>
      <c r="L59" s="107" t="s">
        <v>148</v>
      </c>
      <c r="M59" s="386" t="s">
        <v>263</v>
      </c>
      <c r="N59" s="388" t="s">
        <v>264</v>
      </c>
      <c r="O59" s="386" t="s">
        <v>246</v>
      </c>
      <c r="P59" s="108" t="s">
        <v>6</v>
      </c>
      <c r="Q59" s="378">
        <v>2</v>
      </c>
      <c r="R59" s="378">
        <v>2</v>
      </c>
    </row>
    <row r="60" spans="1:18" s="37" customFormat="1" ht="30" customHeight="1" thickBot="1">
      <c r="A60" s="398"/>
      <c r="B60" s="476"/>
      <c r="C60" s="114">
        <v>6</v>
      </c>
      <c r="D60" s="256" t="s">
        <v>17</v>
      </c>
      <c r="E60" s="114">
        <v>10</v>
      </c>
      <c r="F60" s="257">
        <v>40</v>
      </c>
      <c r="G60" s="258">
        <v>30</v>
      </c>
      <c r="H60" s="51" t="s">
        <v>240</v>
      </c>
      <c r="I60" s="259" t="s">
        <v>29</v>
      </c>
      <c r="J60" s="53" t="s">
        <v>108</v>
      </c>
      <c r="K60" s="134" t="s">
        <v>99</v>
      </c>
      <c r="L60" s="260" t="s">
        <v>137</v>
      </c>
      <c r="M60" s="406"/>
      <c r="N60" s="402"/>
      <c r="O60" s="406"/>
      <c r="P60" s="122" t="s">
        <v>5</v>
      </c>
      <c r="Q60" s="423"/>
      <c r="R60" s="423"/>
    </row>
    <row r="61" spans="1:18" s="37" customFormat="1" ht="30" customHeight="1">
      <c r="A61" s="382" t="s">
        <v>308</v>
      </c>
      <c r="B61" s="471">
        <v>90</v>
      </c>
      <c r="C61" s="83" t="s">
        <v>17</v>
      </c>
      <c r="D61" s="41">
        <v>20</v>
      </c>
      <c r="E61" s="41">
        <v>20</v>
      </c>
      <c r="F61" s="41">
        <v>40</v>
      </c>
      <c r="G61" s="40" t="s">
        <v>17</v>
      </c>
      <c r="H61" s="42" t="s">
        <v>240</v>
      </c>
      <c r="I61" s="175" t="s">
        <v>29</v>
      </c>
      <c r="J61" s="261" t="s">
        <v>108</v>
      </c>
      <c r="K61" s="161" t="s">
        <v>99</v>
      </c>
      <c r="L61" s="262" t="s">
        <v>137</v>
      </c>
      <c r="M61" s="386" t="s">
        <v>263</v>
      </c>
      <c r="N61" s="388" t="s">
        <v>264</v>
      </c>
      <c r="O61" s="386" t="s">
        <v>246</v>
      </c>
      <c r="P61" s="515" t="s">
        <v>5</v>
      </c>
      <c r="Q61" s="378">
        <v>2</v>
      </c>
      <c r="R61" s="378">
        <v>3</v>
      </c>
    </row>
    <row r="62" spans="1:18" s="37" customFormat="1" ht="30" customHeight="1" thickBot="1">
      <c r="A62" s="398"/>
      <c r="B62" s="476"/>
      <c r="C62" s="263">
        <v>10</v>
      </c>
      <c r="D62" s="264" t="s">
        <v>17</v>
      </c>
      <c r="E62" s="265" t="s">
        <v>17</v>
      </c>
      <c r="F62" s="266" t="s">
        <v>17</v>
      </c>
      <c r="G62" s="267" t="s">
        <v>17</v>
      </c>
      <c r="H62" s="87" t="s">
        <v>212</v>
      </c>
      <c r="I62" s="88" t="s">
        <v>183</v>
      </c>
      <c r="J62" s="268" t="s">
        <v>172</v>
      </c>
      <c r="K62" s="134" t="s">
        <v>235</v>
      </c>
      <c r="L62" s="54" t="s">
        <v>330</v>
      </c>
      <c r="M62" s="406"/>
      <c r="N62" s="402"/>
      <c r="O62" s="406"/>
      <c r="P62" s="474"/>
      <c r="Q62" s="423"/>
      <c r="R62" s="423"/>
    </row>
    <row r="63" spans="1:18" s="37" customFormat="1" ht="30" customHeight="1" thickBot="1">
      <c r="A63" s="251" t="s">
        <v>51</v>
      </c>
      <c r="B63" s="132">
        <f>SUM(C63,F63,G63)</f>
        <v>100</v>
      </c>
      <c r="C63" s="265">
        <v>30</v>
      </c>
      <c r="D63" s="264" t="s">
        <v>17</v>
      </c>
      <c r="E63" s="264" t="s">
        <v>17</v>
      </c>
      <c r="F63" s="266">
        <v>40</v>
      </c>
      <c r="G63" s="267">
        <v>30</v>
      </c>
      <c r="H63" s="87" t="s">
        <v>213</v>
      </c>
      <c r="I63" s="253" t="s">
        <v>52</v>
      </c>
      <c r="J63" s="268" t="s">
        <v>101</v>
      </c>
      <c r="K63" s="155" t="s">
        <v>102</v>
      </c>
      <c r="L63" s="269" t="s">
        <v>149</v>
      </c>
      <c r="M63" s="270" t="s">
        <v>293</v>
      </c>
      <c r="N63" s="360" t="s">
        <v>165</v>
      </c>
      <c r="O63" s="270" t="s">
        <v>294</v>
      </c>
      <c r="P63" s="136" t="s">
        <v>5</v>
      </c>
      <c r="Q63" s="88">
        <v>2</v>
      </c>
      <c r="R63" s="88">
        <v>2</v>
      </c>
    </row>
    <row r="64" spans="1:18" s="37" customFormat="1" ht="30" customHeight="1" thickBot="1">
      <c r="A64" s="187" t="s">
        <v>53</v>
      </c>
      <c r="B64" s="58">
        <f>SUM(C64,F64,H64,H64,G64)</f>
        <v>100</v>
      </c>
      <c r="C64" s="60">
        <v>30</v>
      </c>
      <c r="D64" s="206" t="s">
        <v>17</v>
      </c>
      <c r="E64" s="206" t="s">
        <v>17</v>
      </c>
      <c r="F64" s="271">
        <v>40</v>
      </c>
      <c r="G64" s="208">
        <v>30</v>
      </c>
      <c r="H64" s="87" t="s">
        <v>214</v>
      </c>
      <c r="I64" s="61" t="s">
        <v>54</v>
      </c>
      <c r="J64" s="79" t="s">
        <v>103</v>
      </c>
      <c r="K64" s="97" t="s">
        <v>104</v>
      </c>
      <c r="L64" s="109" t="s">
        <v>150</v>
      </c>
      <c r="M64" s="64" t="s">
        <v>347</v>
      </c>
      <c r="N64" s="370" t="s">
        <v>348</v>
      </c>
      <c r="O64" s="64" t="s">
        <v>295</v>
      </c>
      <c r="P64" s="65" t="s">
        <v>6</v>
      </c>
      <c r="Q64" s="61">
        <v>2</v>
      </c>
      <c r="R64" s="95">
        <v>2</v>
      </c>
    </row>
    <row r="65" spans="1:18" s="37" customFormat="1" ht="43.5" customHeight="1" thickBot="1">
      <c r="A65" s="82" t="s">
        <v>55</v>
      </c>
      <c r="B65" s="272">
        <v>45</v>
      </c>
      <c r="C65" s="189">
        <v>10</v>
      </c>
      <c r="D65" s="273" t="s">
        <v>17</v>
      </c>
      <c r="E65" s="274">
        <v>10</v>
      </c>
      <c r="F65" s="275" t="s">
        <v>17</v>
      </c>
      <c r="G65" s="276">
        <v>25</v>
      </c>
      <c r="H65" s="277" t="s">
        <v>198</v>
      </c>
      <c r="I65" s="201" t="s">
        <v>196</v>
      </c>
      <c r="J65" s="278" t="s">
        <v>172</v>
      </c>
      <c r="K65" s="279" t="s">
        <v>195</v>
      </c>
      <c r="L65" s="280" t="s">
        <v>331</v>
      </c>
      <c r="M65" s="281" t="s">
        <v>309</v>
      </c>
      <c r="N65" s="361" t="s">
        <v>310</v>
      </c>
      <c r="O65" s="282" t="s">
        <v>195</v>
      </c>
      <c r="P65" s="199" t="s">
        <v>6</v>
      </c>
      <c r="Q65" s="201"/>
      <c r="R65" s="123">
        <v>1</v>
      </c>
    </row>
    <row r="66" spans="1:18" ht="11.25" customHeight="1" thickBot="1" thickTop="1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9"/>
    </row>
    <row r="67" spans="1:18" ht="25.5" customHeight="1" thickBot="1" thickTop="1">
      <c r="A67" s="36" t="s">
        <v>7</v>
      </c>
      <c r="B67" s="18">
        <f>SUM(B68:B72)</f>
        <v>420</v>
      </c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16" t="s">
        <v>6</v>
      </c>
      <c r="Q67" s="517"/>
      <c r="R67" s="518"/>
    </row>
    <row r="68" spans="1:18" s="37" customFormat="1" ht="30" customHeight="1" thickTop="1">
      <c r="A68" s="283" t="s">
        <v>56</v>
      </c>
      <c r="B68" s="284">
        <v>200</v>
      </c>
      <c r="C68" s="416"/>
      <c r="D68" s="416"/>
      <c r="E68" s="416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17"/>
      <c r="Q68" s="530">
        <v>5</v>
      </c>
      <c r="R68" s="510"/>
    </row>
    <row r="69" spans="1:18" s="37" customFormat="1" ht="30" customHeight="1">
      <c r="A69" s="285" t="s">
        <v>57</v>
      </c>
      <c r="B69" s="184">
        <v>40</v>
      </c>
      <c r="C69" s="513"/>
      <c r="D69" s="513"/>
      <c r="E69" s="513"/>
      <c r="F69" s="513"/>
      <c r="G69" s="513"/>
      <c r="H69" s="513"/>
      <c r="I69" s="513"/>
      <c r="J69" s="513"/>
      <c r="K69" s="513"/>
      <c r="L69" s="513"/>
      <c r="M69" s="513"/>
      <c r="N69" s="513"/>
      <c r="O69" s="513"/>
      <c r="P69" s="514"/>
      <c r="Q69" s="495">
        <v>1</v>
      </c>
      <c r="R69" s="496"/>
    </row>
    <row r="70" spans="1:18" s="37" customFormat="1" ht="30" customHeight="1">
      <c r="A70" s="285" t="s">
        <v>58</v>
      </c>
      <c r="B70" s="184">
        <v>40</v>
      </c>
      <c r="C70" s="416"/>
      <c r="D70" s="416"/>
      <c r="E70" s="416"/>
      <c r="F70" s="416"/>
      <c r="G70" s="416"/>
      <c r="H70" s="416"/>
      <c r="I70" s="416"/>
      <c r="J70" s="416"/>
      <c r="K70" s="416"/>
      <c r="L70" s="416"/>
      <c r="M70" s="416"/>
      <c r="N70" s="416"/>
      <c r="O70" s="416"/>
      <c r="P70" s="417"/>
      <c r="Q70" s="495">
        <v>1</v>
      </c>
      <c r="R70" s="496"/>
    </row>
    <row r="71" spans="1:18" s="37" customFormat="1" ht="30" customHeight="1">
      <c r="A71" s="285" t="s">
        <v>59</v>
      </c>
      <c r="B71" s="184">
        <v>40</v>
      </c>
      <c r="C71" s="504"/>
      <c r="D71" s="416"/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505"/>
      <c r="Q71" s="424">
        <v>1</v>
      </c>
      <c r="R71" s="425"/>
    </row>
    <row r="72" spans="1:18" s="37" customFormat="1" ht="36.75" customHeight="1" thickBot="1">
      <c r="A72" s="286" t="s">
        <v>70</v>
      </c>
      <c r="B72" s="287">
        <v>100</v>
      </c>
      <c r="C72" s="501"/>
      <c r="D72" s="502"/>
      <c r="E72" s="502"/>
      <c r="F72" s="502"/>
      <c r="G72" s="502"/>
      <c r="H72" s="502"/>
      <c r="I72" s="502"/>
      <c r="J72" s="502"/>
      <c r="K72" s="502"/>
      <c r="L72" s="502"/>
      <c r="M72" s="502"/>
      <c r="N72" s="502"/>
      <c r="O72" s="502"/>
      <c r="P72" s="503"/>
      <c r="Q72" s="420">
        <v>2</v>
      </c>
      <c r="R72" s="421"/>
    </row>
    <row r="73" spans="1:18" ht="14.25" customHeight="1" thickBot="1" thickTop="1">
      <c r="A73" s="484"/>
      <c r="B73" s="485"/>
      <c r="C73" s="485"/>
      <c r="D73" s="485"/>
      <c r="E73" s="485"/>
      <c r="F73" s="485"/>
      <c r="G73" s="485"/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6"/>
    </row>
    <row r="74" spans="1:18" ht="50.25" customHeight="1" thickBot="1" thickTop="1">
      <c r="A74" s="454" t="s">
        <v>333</v>
      </c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6"/>
    </row>
    <row r="75" spans="1:18" ht="35.25" customHeight="1" thickBot="1" thickTop="1">
      <c r="A75" s="24" t="s">
        <v>14</v>
      </c>
      <c r="B75" s="488" t="s">
        <v>34</v>
      </c>
      <c r="C75" s="524"/>
      <c r="D75" s="524"/>
      <c r="E75" s="524"/>
      <c r="F75" s="524"/>
      <c r="G75" s="489"/>
      <c r="H75" s="511" t="s">
        <v>9</v>
      </c>
      <c r="I75" s="380" t="s">
        <v>19</v>
      </c>
      <c r="J75" s="440" t="s">
        <v>81</v>
      </c>
      <c r="K75" s="480"/>
      <c r="L75" s="390" t="s">
        <v>160</v>
      </c>
      <c r="M75" s="399" t="s">
        <v>224</v>
      </c>
      <c r="N75" s="418" t="s">
        <v>242</v>
      </c>
      <c r="O75" s="419"/>
      <c r="P75" s="380" t="s">
        <v>4</v>
      </c>
      <c r="Q75" s="488" t="s">
        <v>15</v>
      </c>
      <c r="R75" s="489"/>
    </row>
    <row r="76" spans="1:18" ht="48.75" thickBot="1">
      <c r="A76" s="25" t="s">
        <v>60</v>
      </c>
      <c r="B76" s="34" t="s">
        <v>3</v>
      </c>
      <c r="C76" s="8" t="s">
        <v>0</v>
      </c>
      <c r="D76" s="8" t="s">
        <v>1</v>
      </c>
      <c r="E76" s="8" t="s">
        <v>2</v>
      </c>
      <c r="F76" s="19" t="s">
        <v>61</v>
      </c>
      <c r="G76" s="20" t="s">
        <v>38</v>
      </c>
      <c r="H76" s="512"/>
      <c r="I76" s="381"/>
      <c r="J76" s="420"/>
      <c r="K76" s="481"/>
      <c r="L76" s="391"/>
      <c r="M76" s="400"/>
      <c r="N76" s="350" t="s">
        <v>243</v>
      </c>
      <c r="O76" s="29" t="s">
        <v>244</v>
      </c>
      <c r="P76" s="487"/>
      <c r="Q76" s="11" t="s">
        <v>39</v>
      </c>
      <c r="R76" s="23" t="s">
        <v>33</v>
      </c>
    </row>
    <row r="77" spans="1:18" ht="19.5" customHeight="1" thickBot="1" thickTop="1">
      <c r="A77" s="392" t="s">
        <v>169</v>
      </c>
      <c r="B77" s="393"/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4"/>
    </row>
    <row r="78" spans="1:18" s="37" customFormat="1" ht="30" customHeight="1" thickBot="1" thickTop="1">
      <c r="A78" s="187" t="s">
        <v>62</v>
      </c>
      <c r="B78" s="289">
        <v>30</v>
      </c>
      <c r="C78" s="60">
        <v>15</v>
      </c>
      <c r="D78" s="206" t="s">
        <v>17</v>
      </c>
      <c r="E78" s="290" t="s">
        <v>17</v>
      </c>
      <c r="F78" s="291" t="s">
        <v>17</v>
      </c>
      <c r="G78" s="292">
        <v>15</v>
      </c>
      <c r="H78" s="293" t="s">
        <v>215</v>
      </c>
      <c r="I78" s="294" t="s">
        <v>74</v>
      </c>
      <c r="J78" s="295" t="s">
        <v>85</v>
      </c>
      <c r="K78" s="296" t="s">
        <v>105</v>
      </c>
      <c r="L78" s="297" t="s">
        <v>17</v>
      </c>
      <c r="M78" s="298" t="s">
        <v>343</v>
      </c>
      <c r="N78" s="369" t="s">
        <v>344</v>
      </c>
      <c r="O78" s="299" t="s">
        <v>311</v>
      </c>
      <c r="P78" s="172" t="s">
        <v>6</v>
      </c>
      <c r="Q78" s="39"/>
      <c r="R78" s="39">
        <v>1</v>
      </c>
    </row>
    <row r="79" spans="1:18" s="37" customFormat="1" ht="30" customHeight="1" thickBot="1">
      <c r="A79" s="300" t="s">
        <v>153</v>
      </c>
      <c r="B79" s="301">
        <v>10</v>
      </c>
      <c r="C79" s="189">
        <v>10</v>
      </c>
      <c r="D79" s="302" t="s">
        <v>17</v>
      </c>
      <c r="E79" s="273" t="s">
        <v>17</v>
      </c>
      <c r="F79" s="303" t="s">
        <v>17</v>
      </c>
      <c r="G79" s="191" t="s">
        <v>17</v>
      </c>
      <c r="H79" s="251" t="s">
        <v>216</v>
      </c>
      <c r="I79" s="201" t="s">
        <v>25</v>
      </c>
      <c r="J79" s="176" t="s">
        <v>88</v>
      </c>
      <c r="K79" s="304" t="s">
        <v>89</v>
      </c>
      <c r="L79" s="148" t="s">
        <v>129</v>
      </c>
      <c r="M79" s="121" t="s">
        <v>319</v>
      </c>
      <c r="N79" s="362" t="s">
        <v>320</v>
      </c>
      <c r="O79" s="121" t="s">
        <v>314</v>
      </c>
      <c r="P79" s="156" t="s">
        <v>6</v>
      </c>
      <c r="Q79" s="305"/>
      <c r="R79" s="123">
        <v>1</v>
      </c>
    </row>
    <row r="80" spans="1:18" ht="19.5" customHeight="1" thickBot="1" thickTop="1">
      <c r="A80" s="392" t="s">
        <v>168</v>
      </c>
      <c r="B80" s="393"/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4"/>
    </row>
    <row r="81" spans="1:18" s="37" customFormat="1" ht="30" customHeight="1" thickBot="1" thickTop="1">
      <c r="A81" s="218" t="s">
        <v>63</v>
      </c>
      <c r="B81" s="169">
        <v>30</v>
      </c>
      <c r="C81" s="70">
        <v>15</v>
      </c>
      <c r="D81" s="290" t="s">
        <v>17</v>
      </c>
      <c r="E81" s="290" t="s">
        <v>17</v>
      </c>
      <c r="F81" s="306" t="s">
        <v>17</v>
      </c>
      <c r="G81" s="71">
        <v>15</v>
      </c>
      <c r="H81" s="293" t="s">
        <v>217</v>
      </c>
      <c r="I81" s="76" t="s">
        <v>75</v>
      </c>
      <c r="J81" s="295" t="s">
        <v>106</v>
      </c>
      <c r="K81" s="296" t="s">
        <v>107</v>
      </c>
      <c r="L81" s="307" t="s">
        <v>155</v>
      </c>
      <c r="M81" s="308" t="s">
        <v>288</v>
      </c>
      <c r="N81" s="351" t="s">
        <v>289</v>
      </c>
      <c r="O81" s="46" t="s">
        <v>290</v>
      </c>
      <c r="P81" s="172" t="s">
        <v>6</v>
      </c>
      <c r="Q81" s="39"/>
      <c r="R81" s="39">
        <v>1</v>
      </c>
    </row>
    <row r="82" spans="1:18" s="37" customFormat="1" ht="30" customHeight="1" thickBot="1">
      <c r="A82" s="187" t="s">
        <v>64</v>
      </c>
      <c r="B82" s="58">
        <f>SUM(C82,D82,G82)</f>
        <v>105</v>
      </c>
      <c r="C82" s="60">
        <v>85</v>
      </c>
      <c r="D82" s="60" t="s">
        <v>17</v>
      </c>
      <c r="E82" s="206" t="s">
        <v>17</v>
      </c>
      <c r="F82" s="309" t="s">
        <v>17</v>
      </c>
      <c r="G82" s="59">
        <v>20</v>
      </c>
      <c r="H82" s="310" t="s">
        <v>218</v>
      </c>
      <c r="I82" s="123" t="s">
        <v>75</v>
      </c>
      <c r="J82" s="311" t="s">
        <v>106</v>
      </c>
      <c r="K82" s="279" t="s">
        <v>107</v>
      </c>
      <c r="L82" s="312" t="s">
        <v>155</v>
      </c>
      <c r="M82" s="167" t="s">
        <v>291</v>
      </c>
      <c r="N82" s="374" t="s">
        <v>166</v>
      </c>
      <c r="O82" s="282" t="s">
        <v>290</v>
      </c>
      <c r="P82" s="81" t="s">
        <v>5</v>
      </c>
      <c r="Q82" s="61"/>
      <c r="R82" s="288">
        <v>3</v>
      </c>
    </row>
    <row r="83" spans="1:18" ht="19.5" customHeight="1" thickBot="1" thickTop="1">
      <c r="A83" s="392" t="s">
        <v>170</v>
      </c>
      <c r="B83" s="393"/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4"/>
    </row>
    <row r="84" spans="1:18" s="37" customFormat="1" ht="30" customHeight="1" thickBot="1" thickTop="1">
      <c r="A84" s="187" t="s">
        <v>154</v>
      </c>
      <c r="B84" s="58">
        <f>SUM(C84,D84,F84:G84)</f>
        <v>80</v>
      </c>
      <c r="C84" s="60">
        <v>30</v>
      </c>
      <c r="D84" s="60">
        <v>10</v>
      </c>
      <c r="E84" s="206" t="s">
        <v>17</v>
      </c>
      <c r="F84" s="313">
        <v>20</v>
      </c>
      <c r="G84" s="59">
        <v>20</v>
      </c>
      <c r="H84" s="127" t="s">
        <v>240</v>
      </c>
      <c r="I84" s="131" t="s">
        <v>29</v>
      </c>
      <c r="J84" s="314" t="s">
        <v>108</v>
      </c>
      <c r="K84" s="129" t="s">
        <v>99</v>
      </c>
      <c r="L84" s="130" t="s">
        <v>137</v>
      </c>
      <c r="M84" s="225" t="s">
        <v>356</v>
      </c>
      <c r="N84" s="373" t="s">
        <v>357</v>
      </c>
      <c r="O84" s="225" t="s">
        <v>262</v>
      </c>
      <c r="P84" s="81" t="s">
        <v>5</v>
      </c>
      <c r="Q84" s="61">
        <v>1</v>
      </c>
      <c r="R84" s="182">
        <v>3</v>
      </c>
    </row>
    <row r="85" spans="1:18" s="37" customFormat="1" ht="30" customHeight="1" thickBot="1">
      <c r="A85" s="89" t="s">
        <v>185</v>
      </c>
      <c r="B85" s="315">
        <v>60</v>
      </c>
      <c r="C85" s="139">
        <v>10</v>
      </c>
      <c r="D85" s="139">
        <v>20</v>
      </c>
      <c r="E85" s="93" t="s">
        <v>17</v>
      </c>
      <c r="F85" s="316" t="s">
        <v>17</v>
      </c>
      <c r="G85" s="140">
        <v>30</v>
      </c>
      <c r="H85" s="82" t="s">
        <v>219</v>
      </c>
      <c r="I85" s="95" t="s">
        <v>76</v>
      </c>
      <c r="J85" s="142" t="s">
        <v>108</v>
      </c>
      <c r="K85" s="97" t="s">
        <v>109</v>
      </c>
      <c r="L85" s="98" t="s">
        <v>156</v>
      </c>
      <c r="M85" s="99" t="s">
        <v>345</v>
      </c>
      <c r="N85" s="353" t="s">
        <v>346</v>
      </c>
      <c r="O85" s="99" t="s">
        <v>284</v>
      </c>
      <c r="P85" s="100" t="s">
        <v>6</v>
      </c>
      <c r="Q85" s="141"/>
      <c r="R85" s="141">
        <v>1</v>
      </c>
    </row>
    <row r="86" spans="1:18" s="37" customFormat="1" ht="39.75" customHeight="1" thickBot="1">
      <c r="A86" s="251" t="s">
        <v>315</v>
      </c>
      <c r="B86" s="132">
        <f>SUM(C86:D86,F86,G86)</f>
        <v>115</v>
      </c>
      <c r="C86" s="265">
        <v>30</v>
      </c>
      <c r="D86" s="265">
        <v>15</v>
      </c>
      <c r="E86" s="264" t="s">
        <v>17</v>
      </c>
      <c r="F86" s="317">
        <v>40</v>
      </c>
      <c r="G86" s="318">
        <v>30</v>
      </c>
      <c r="H86" s="82" t="s">
        <v>240</v>
      </c>
      <c r="I86" s="66" t="s">
        <v>29</v>
      </c>
      <c r="J86" s="79" t="s">
        <v>108</v>
      </c>
      <c r="K86" s="230" t="s">
        <v>99</v>
      </c>
      <c r="L86" s="319" t="s">
        <v>137</v>
      </c>
      <c r="M86" s="320" t="s">
        <v>265</v>
      </c>
      <c r="N86" s="363" t="s">
        <v>266</v>
      </c>
      <c r="O86" s="320" t="s">
        <v>247</v>
      </c>
      <c r="P86" s="136" t="s">
        <v>5</v>
      </c>
      <c r="Q86" s="253">
        <v>2</v>
      </c>
      <c r="R86" s="253">
        <v>4</v>
      </c>
    </row>
    <row r="87" spans="1:18" s="37" customFormat="1" ht="30" customHeight="1" thickBot="1">
      <c r="A87" s="187" t="s">
        <v>65</v>
      </c>
      <c r="B87" s="58">
        <v>60</v>
      </c>
      <c r="C87" s="60"/>
      <c r="D87" s="60">
        <v>20</v>
      </c>
      <c r="E87" s="60">
        <v>10</v>
      </c>
      <c r="F87" s="309" t="s">
        <v>17</v>
      </c>
      <c r="G87" s="59">
        <v>30</v>
      </c>
      <c r="H87" s="174" t="s">
        <v>122</v>
      </c>
      <c r="I87" s="321" t="s">
        <v>336</v>
      </c>
      <c r="J87" s="176" t="s">
        <v>142</v>
      </c>
      <c r="K87" s="322" t="s">
        <v>92</v>
      </c>
      <c r="L87" s="269" t="s">
        <v>138</v>
      </c>
      <c r="M87" s="323" t="s">
        <v>281</v>
      </c>
      <c r="N87" s="362" t="s">
        <v>167</v>
      </c>
      <c r="O87" s="323" t="s">
        <v>197</v>
      </c>
      <c r="P87" s="65" t="s">
        <v>6</v>
      </c>
      <c r="Q87" s="61"/>
      <c r="R87" s="288">
        <v>1</v>
      </c>
    </row>
    <row r="88" spans="1:18" ht="19.5" customHeight="1" thickBot="1" thickTop="1">
      <c r="A88" s="392" t="s">
        <v>171</v>
      </c>
      <c r="B88" s="393"/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4"/>
    </row>
    <row r="89" spans="1:18" s="37" customFormat="1" ht="30" customHeight="1" thickBot="1" thickTop="1">
      <c r="A89" s="251" t="s">
        <v>66</v>
      </c>
      <c r="B89" s="132">
        <v>160</v>
      </c>
      <c r="C89" s="264" t="s">
        <v>17</v>
      </c>
      <c r="D89" s="264" t="s">
        <v>17</v>
      </c>
      <c r="E89" s="264" t="s">
        <v>17</v>
      </c>
      <c r="F89" s="324">
        <v>160</v>
      </c>
      <c r="G89" s="325" t="s">
        <v>17</v>
      </c>
      <c r="H89" s="127" t="s">
        <v>240</v>
      </c>
      <c r="I89" s="39" t="s">
        <v>29</v>
      </c>
      <c r="J89" s="72" t="s">
        <v>108</v>
      </c>
      <c r="K89" s="233" t="s">
        <v>99</v>
      </c>
      <c r="L89" s="170" t="s">
        <v>137</v>
      </c>
      <c r="M89" s="74" t="s">
        <v>257</v>
      </c>
      <c r="N89" s="351" t="s">
        <v>258</v>
      </c>
      <c r="O89" s="74" t="s">
        <v>259</v>
      </c>
      <c r="P89" s="156" t="s">
        <v>6</v>
      </c>
      <c r="Q89" s="253">
        <v>4</v>
      </c>
      <c r="R89" s="88"/>
    </row>
    <row r="90" spans="1:18" s="37" customFormat="1" ht="30" customHeight="1">
      <c r="A90" s="382" t="s">
        <v>324</v>
      </c>
      <c r="B90" s="471">
        <f>SUM(C90:D91,E90:G90)</f>
        <v>240</v>
      </c>
      <c r="C90" s="41">
        <v>70</v>
      </c>
      <c r="D90" s="41">
        <v>30</v>
      </c>
      <c r="E90" s="41"/>
      <c r="F90" s="326">
        <v>120</v>
      </c>
      <c r="G90" s="40">
        <v>5</v>
      </c>
      <c r="H90" s="42" t="s">
        <v>240</v>
      </c>
      <c r="I90" s="43" t="s">
        <v>29</v>
      </c>
      <c r="J90" s="84" t="s">
        <v>108</v>
      </c>
      <c r="K90" s="327" t="s">
        <v>99</v>
      </c>
      <c r="L90" s="110" t="s">
        <v>137</v>
      </c>
      <c r="M90" s="386" t="s">
        <v>267</v>
      </c>
      <c r="N90" s="388" t="s">
        <v>268</v>
      </c>
      <c r="O90" s="386" t="s">
        <v>246</v>
      </c>
      <c r="P90" s="112" t="s">
        <v>5</v>
      </c>
      <c r="Q90" s="43">
        <v>6</v>
      </c>
      <c r="R90" s="378">
        <v>4</v>
      </c>
    </row>
    <row r="91" spans="1:18" s="37" customFormat="1" ht="42.75" customHeight="1" thickBot="1">
      <c r="A91" s="398"/>
      <c r="B91" s="472"/>
      <c r="C91" s="153">
        <v>10</v>
      </c>
      <c r="D91" s="50">
        <v>5</v>
      </c>
      <c r="E91" s="50"/>
      <c r="F91" s="328"/>
      <c r="G91" s="49"/>
      <c r="H91" s="51" t="s">
        <v>230</v>
      </c>
      <c r="I91" s="52" t="s">
        <v>231</v>
      </c>
      <c r="J91" s="53" t="s">
        <v>236</v>
      </c>
      <c r="K91" s="134" t="s">
        <v>238</v>
      </c>
      <c r="L91" s="54" t="s">
        <v>237</v>
      </c>
      <c r="M91" s="406"/>
      <c r="N91" s="402"/>
      <c r="O91" s="406"/>
      <c r="P91" s="55" t="s">
        <v>6</v>
      </c>
      <c r="Q91" s="52"/>
      <c r="R91" s="423"/>
    </row>
    <row r="92" spans="1:18" s="37" customFormat="1" ht="30" customHeight="1" thickBot="1">
      <c r="A92" s="137" t="s">
        <v>67</v>
      </c>
      <c r="B92" s="315">
        <f>SUM(C92,F92,G92)</f>
        <v>90</v>
      </c>
      <c r="C92" s="60">
        <v>20</v>
      </c>
      <c r="D92" s="206" t="s">
        <v>17</v>
      </c>
      <c r="E92" s="206" t="s">
        <v>17</v>
      </c>
      <c r="F92" s="313">
        <v>40</v>
      </c>
      <c r="G92" s="59">
        <v>30</v>
      </c>
      <c r="H92" s="57" t="s">
        <v>220</v>
      </c>
      <c r="I92" s="61" t="s">
        <v>77</v>
      </c>
      <c r="J92" s="79" t="s">
        <v>110</v>
      </c>
      <c r="K92" s="230" t="s">
        <v>112</v>
      </c>
      <c r="L92" s="329" t="s">
        <v>332</v>
      </c>
      <c r="M92" s="330" t="s">
        <v>358</v>
      </c>
      <c r="N92" s="370" t="s">
        <v>359</v>
      </c>
      <c r="O92" s="330" t="s">
        <v>285</v>
      </c>
      <c r="P92" s="81" t="s">
        <v>5</v>
      </c>
      <c r="Q92" s="61">
        <v>2</v>
      </c>
      <c r="R92" s="66">
        <v>2</v>
      </c>
    </row>
    <row r="93" spans="1:18" s="37" customFormat="1" ht="30" customHeight="1" thickBot="1">
      <c r="A93" s="89" t="s">
        <v>175</v>
      </c>
      <c r="B93" s="173">
        <f>SUM(C93,D93,F93,G93)</f>
        <v>100</v>
      </c>
      <c r="C93" s="139">
        <v>20</v>
      </c>
      <c r="D93" s="139">
        <v>10</v>
      </c>
      <c r="E93" s="93" t="s">
        <v>17</v>
      </c>
      <c r="F93" s="317">
        <v>40</v>
      </c>
      <c r="G93" s="140">
        <v>30</v>
      </c>
      <c r="H93" s="137" t="s">
        <v>221</v>
      </c>
      <c r="I93" s="141" t="s">
        <v>78</v>
      </c>
      <c r="J93" s="142" t="s">
        <v>111</v>
      </c>
      <c r="K93" s="97" t="s">
        <v>157</v>
      </c>
      <c r="L93" s="98" t="s">
        <v>158</v>
      </c>
      <c r="M93" s="143" t="s">
        <v>349</v>
      </c>
      <c r="N93" s="371" t="s">
        <v>317</v>
      </c>
      <c r="O93" s="143" t="s">
        <v>286</v>
      </c>
      <c r="P93" s="100" t="s">
        <v>6</v>
      </c>
      <c r="Q93" s="141">
        <v>2</v>
      </c>
      <c r="R93" s="95">
        <v>2</v>
      </c>
    </row>
    <row r="94" spans="1:18" s="37" customFormat="1" ht="30" customHeight="1">
      <c r="A94" s="509" t="s">
        <v>68</v>
      </c>
      <c r="B94" s="471">
        <f>SUM(C94,F94,F95,G94)</f>
        <v>80</v>
      </c>
      <c r="C94" s="102">
        <v>30</v>
      </c>
      <c r="D94" s="236" t="s">
        <v>17</v>
      </c>
      <c r="E94" s="236" t="s">
        <v>17</v>
      </c>
      <c r="F94" s="331">
        <v>20</v>
      </c>
      <c r="G94" s="103">
        <v>10</v>
      </c>
      <c r="H94" s="104" t="s">
        <v>222</v>
      </c>
      <c r="I94" s="105" t="s">
        <v>79</v>
      </c>
      <c r="J94" s="106" t="s">
        <v>93</v>
      </c>
      <c r="K94" s="239" t="s">
        <v>113</v>
      </c>
      <c r="L94" s="107" t="s">
        <v>159</v>
      </c>
      <c r="M94" s="490" t="s">
        <v>350</v>
      </c>
      <c r="N94" s="479" t="s">
        <v>351</v>
      </c>
      <c r="O94" s="490" t="s">
        <v>287</v>
      </c>
      <c r="P94" s="375" t="s">
        <v>5</v>
      </c>
      <c r="Q94" s="510">
        <v>2</v>
      </c>
      <c r="R94" s="464">
        <v>2</v>
      </c>
    </row>
    <row r="95" spans="1:18" s="37" customFormat="1" ht="30" customHeight="1" thickBot="1">
      <c r="A95" s="509"/>
      <c r="B95" s="472"/>
      <c r="C95" s="256" t="s">
        <v>17</v>
      </c>
      <c r="D95" s="256" t="s">
        <v>17</v>
      </c>
      <c r="E95" s="256" t="s">
        <v>17</v>
      </c>
      <c r="F95" s="332">
        <v>20</v>
      </c>
      <c r="G95" s="333" t="s">
        <v>17</v>
      </c>
      <c r="H95" s="334" t="s">
        <v>223</v>
      </c>
      <c r="I95" s="259" t="s">
        <v>183</v>
      </c>
      <c r="J95" s="335" t="s">
        <v>172</v>
      </c>
      <c r="K95" s="134" t="s">
        <v>235</v>
      </c>
      <c r="L95" s="54" t="s">
        <v>330</v>
      </c>
      <c r="M95" s="491"/>
      <c r="N95" s="402"/>
      <c r="O95" s="491"/>
      <c r="P95" s="55" t="s">
        <v>6</v>
      </c>
      <c r="Q95" s="510"/>
      <c r="R95" s="464"/>
    </row>
    <row r="96" spans="1:18" s="37" customFormat="1" ht="30" customHeight="1" thickBot="1">
      <c r="A96" s="336" t="s">
        <v>69</v>
      </c>
      <c r="B96" s="201" t="s">
        <v>17</v>
      </c>
      <c r="C96" s="275" t="s">
        <v>17</v>
      </c>
      <c r="D96" s="273" t="s">
        <v>17</v>
      </c>
      <c r="E96" s="337" t="s">
        <v>17</v>
      </c>
      <c r="F96" s="338" t="s">
        <v>17</v>
      </c>
      <c r="G96" s="302" t="s">
        <v>17</v>
      </c>
      <c r="H96" s="201" t="s">
        <v>17</v>
      </c>
      <c r="I96" s="193" t="s">
        <v>17</v>
      </c>
      <c r="J96" s="339" t="s">
        <v>17</v>
      </c>
      <c r="K96" s="340" t="s">
        <v>17</v>
      </c>
      <c r="L96" s="341" t="s">
        <v>17</v>
      </c>
      <c r="M96" s="342"/>
      <c r="N96" s="364"/>
      <c r="O96" s="342"/>
      <c r="P96" s="343" t="s">
        <v>17</v>
      </c>
      <c r="Q96" s="193"/>
      <c r="R96" s="201">
        <v>5</v>
      </c>
    </row>
    <row r="97" spans="1:18" ht="12" customHeight="1" thickBot="1" thickTop="1">
      <c r="A97" s="506"/>
      <c r="B97" s="507"/>
      <c r="C97" s="507"/>
      <c r="D97" s="507"/>
      <c r="E97" s="507"/>
      <c r="F97" s="507"/>
      <c r="G97" s="507"/>
      <c r="H97" s="507"/>
      <c r="I97" s="507"/>
      <c r="J97" s="507"/>
      <c r="K97" s="507"/>
      <c r="L97" s="507"/>
      <c r="M97" s="507"/>
      <c r="N97" s="507"/>
      <c r="O97" s="507"/>
      <c r="P97" s="507"/>
      <c r="Q97" s="507"/>
      <c r="R97" s="508"/>
    </row>
    <row r="98" spans="1:18" ht="25.5" customHeight="1" thickBot="1" thickTop="1">
      <c r="A98" s="38" t="s">
        <v>7</v>
      </c>
      <c r="B98" s="21">
        <f>SUM(B99:B103)</f>
        <v>520</v>
      </c>
      <c r="C98" s="498"/>
      <c r="D98" s="499"/>
      <c r="E98" s="499"/>
      <c r="F98" s="499"/>
      <c r="G98" s="499"/>
      <c r="H98" s="499"/>
      <c r="I98" s="499"/>
      <c r="J98" s="499"/>
      <c r="K98" s="499"/>
      <c r="L98" s="499"/>
      <c r="M98" s="499"/>
      <c r="N98" s="499"/>
      <c r="O98" s="499"/>
      <c r="P98" s="442" t="s">
        <v>6</v>
      </c>
      <c r="Q98" s="443"/>
      <c r="R98" s="444"/>
    </row>
    <row r="99" spans="1:18" s="37" customFormat="1" ht="30" customHeight="1" thickTop="1">
      <c r="A99" s="283" t="s">
        <v>70</v>
      </c>
      <c r="B99" s="284">
        <v>160</v>
      </c>
      <c r="C99" s="482"/>
      <c r="D99" s="482"/>
      <c r="E99" s="482"/>
      <c r="F99" s="482"/>
      <c r="G99" s="482"/>
      <c r="H99" s="482"/>
      <c r="I99" s="482"/>
      <c r="J99" s="482"/>
      <c r="K99" s="482"/>
      <c r="L99" s="482"/>
      <c r="M99" s="482"/>
      <c r="N99" s="482"/>
      <c r="O99" s="482"/>
      <c r="P99" s="483"/>
      <c r="Q99" s="440">
        <v>3</v>
      </c>
      <c r="R99" s="441"/>
    </row>
    <row r="100" spans="1:18" s="37" customFormat="1" ht="30" customHeight="1">
      <c r="A100" s="344" t="s">
        <v>71</v>
      </c>
      <c r="B100" s="184">
        <v>200</v>
      </c>
      <c r="C100" s="477"/>
      <c r="D100" s="477"/>
      <c r="E100" s="477"/>
      <c r="F100" s="477"/>
      <c r="G100" s="477"/>
      <c r="H100" s="477"/>
      <c r="I100" s="477"/>
      <c r="J100" s="477"/>
      <c r="K100" s="477"/>
      <c r="L100" s="477"/>
      <c r="M100" s="477"/>
      <c r="N100" s="477"/>
      <c r="O100" s="477"/>
      <c r="P100" s="478"/>
      <c r="Q100" s="495">
        <v>5</v>
      </c>
      <c r="R100" s="496"/>
    </row>
    <row r="101" spans="1:18" s="37" customFormat="1" ht="30" customHeight="1">
      <c r="A101" s="344" t="s">
        <v>186</v>
      </c>
      <c r="B101" s="184">
        <v>80</v>
      </c>
      <c r="C101" s="497"/>
      <c r="D101" s="477"/>
      <c r="E101" s="477"/>
      <c r="F101" s="477"/>
      <c r="G101" s="477"/>
      <c r="H101" s="477"/>
      <c r="I101" s="477"/>
      <c r="J101" s="477"/>
      <c r="K101" s="477"/>
      <c r="L101" s="477"/>
      <c r="M101" s="477"/>
      <c r="N101" s="477"/>
      <c r="O101" s="477"/>
      <c r="P101" s="478"/>
      <c r="Q101" s="424">
        <v>2</v>
      </c>
      <c r="R101" s="425"/>
    </row>
    <row r="102" spans="1:18" s="37" customFormat="1" ht="30" customHeight="1">
      <c r="A102" s="285" t="s">
        <v>72</v>
      </c>
      <c r="B102" s="184">
        <v>40</v>
      </c>
      <c r="C102" s="477"/>
      <c r="D102" s="477"/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8"/>
      <c r="Q102" s="424">
        <v>1</v>
      </c>
      <c r="R102" s="425"/>
    </row>
    <row r="103" spans="1:18" s="37" customFormat="1" ht="30" customHeight="1" thickBot="1">
      <c r="A103" s="345" t="s">
        <v>73</v>
      </c>
      <c r="B103" s="186">
        <v>40</v>
      </c>
      <c r="C103" s="492"/>
      <c r="D103" s="493"/>
      <c r="E103" s="493"/>
      <c r="F103" s="493"/>
      <c r="G103" s="493"/>
      <c r="H103" s="493"/>
      <c r="I103" s="493"/>
      <c r="J103" s="493"/>
      <c r="K103" s="493"/>
      <c r="L103" s="493"/>
      <c r="M103" s="493"/>
      <c r="N103" s="493"/>
      <c r="O103" s="493"/>
      <c r="P103" s="494"/>
      <c r="Q103" s="420">
        <v>1</v>
      </c>
      <c r="R103" s="421"/>
    </row>
    <row r="104" spans="1:18" s="3" customFormat="1" ht="15" thickTop="1">
      <c r="A104" s="26"/>
      <c r="B104" s="346"/>
      <c r="C104" s="346"/>
      <c r="D104" s="346"/>
      <c r="E104" s="346"/>
      <c r="F104" s="346"/>
      <c r="G104" s="346"/>
      <c r="H104" s="26"/>
      <c r="I104" s="347"/>
      <c r="J104" s="347"/>
      <c r="K104" s="347"/>
      <c r="L104" s="347"/>
      <c r="M104" s="348"/>
      <c r="N104" s="365"/>
      <c r="O104" s="348"/>
      <c r="P104" s="347"/>
      <c r="Q104" s="347"/>
      <c r="R104" s="26"/>
    </row>
    <row r="105" spans="1:18" ht="14.25">
      <c r="A105" s="12"/>
      <c r="B105" s="13"/>
      <c r="C105" s="13"/>
      <c r="D105" s="13"/>
      <c r="E105" s="13"/>
      <c r="F105" s="13"/>
      <c r="G105" s="13"/>
      <c r="H105" s="4"/>
      <c r="I105" s="4"/>
      <c r="J105" s="4"/>
      <c r="K105" s="4"/>
      <c r="L105" s="4"/>
      <c r="M105" s="27"/>
      <c r="N105" s="366"/>
      <c r="O105" s="27"/>
      <c r="P105" s="4"/>
      <c r="Q105" s="4"/>
      <c r="R105" s="4"/>
    </row>
    <row r="106" spans="1:18" ht="14.25">
      <c r="A106" s="12"/>
      <c r="B106" s="13"/>
      <c r="C106" s="13"/>
      <c r="D106" s="13"/>
      <c r="E106" s="13"/>
      <c r="F106" s="13"/>
      <c r="G106" s="13"/>
      <c r="H106" s="4"/>
      <c r="I106" s="4"/>
      <c r="J106" s="4"/>
      <c r="K106" s="4"/>
      <c r="L106" s="4"/>
      <c r="M106" s="27"/>
      <c r="N106" s="366"/>
      <c r="O106" s="27"/>
      <c r="P106" s="4"/>
      <c r="Q106" s="4"/>
      <c r="R106" s="4"/>
    </row>
    <row r="107" spans="1:18" ht="14.25">
      <c r="A107" s="12"/>
      <c r="B107" s="13"/>
      <c r="C107" s="13"/>
      <c r="D107" s="13"/>
      <c r="E107" s="13"/>
      <c r="F107" s="13"/>
      <c r="G107" s="13"/>
      <c r="H107" s="4"/>
      <c r="I107" s="4"/>
      <c r="J107" s="4"/>
      <c r="K107" s="4"/>
      <c r="L107" s="4"/>
      <c r="M107" s="27"/>
      <c r="N107" s="366"/>
      <c r="O107" s="27"/>
      <c r="P107" s="4"/>
      <c r="Q107" s="4"/>
      <c r="R107" s="4"/>
    </row>
    <row r="108" spans="1:18" ht="14.25">
      <c r="A108" s="12"/>
      <c r="B108" s="13"/>
      <c r="C108" s="13"/>
      <c r="D108" s="13"/>
      <c r="E108" s="13"/>
      <c r="F108" s="13"/>
      <c r="G108" s="13"/>
      <c r="H108" s="4"/>
      <c r="I108" s="4"/>
      <c r="J108" s="4"/>
      <c r="K108" s="4"/>
      <c r="L108" s="4"/>
      <c r="M108" s="27"/>
      <c r="N108" s="366"/>
      <c r="O108" s="27"/>
      <c r="P108" s="4"/>
      <c r="Q108" s="4"/>
      <c r="R108" s="4"/>
    </row>
    <row r="109" spans="1:18" ht="14.25">
      <c r="A109" s="12"/>
      <c r="B109" s="13"/>
      <c r="C109" s="13"/>
      <c r="D109" s="13"/>
      <c r="E109" s="13"/>
      <c r="F109" s="13"/>
      <c r="G109" s="13"/>
      <c r="H109" s="4"/>
      <c r="I109" s="4"/>
      <c r="J109" s="4"/>
      <c r="K109" s="4"/>
      <c r="L109" s="4"/>
      <c r="M109" s="27"/>
      <c r="N109" s="366"/>
      <c r="O109" s="27"/>
      <c r="P109" s="4"/>
      <c r="Q109" s="4"/>
      <c r="R109" s="4"/>
    </row>
    <row r="110" spans="1:18" ht="14.25">
      <c r="A110" s="12"/>
      <c r="B110" s="13"/>
      <c r="C110" s="13"/>
      <c r="D110" s="13"/>
      <c r="E110" s="13"/>
      <c r="F110" s="13"/>
      <c r="G110" s="13"/>
      <c r="H110" s="4"/>
      <c r="I110" s="4"/>
      <c r="J110" s="4"/>
      <c r="K110" s="4"/>
      <c r="L110" s="4"/>
      <c r="M110" s="27"/>
      <c r="N110" s="366"/>
      <c r="O110" s="27"/>
      <c r="P110" s="4"/>
      <c r="Q110" s="4"/>
      <c r="R110" s="4"/>
    </row>
    <row r="111" spans="1:18" ht="14.25">
      <c r="A111" s="12"/>
      <c r="B111" s="13"/>
      <c r="C111" s="13"/>
      <c r="D111" s="13"/>
      <c r="E111" s="13"/>
      <c r="F111" s="13"/>
      <c r="G111" s="13"/>
      <c r="H111" s="4"/>
      <c r="I111" s="4"/>
      <c r="J111" s="4"/>
      <c r="K111" s="4"/>
      <c r="L111" s="4"/>
      <c r="M111" s="27"/>
      <c r="N111" s="366"/>
      <c r="O111" s="27"/>
      <c r="P111" s="4"/>
      <c r="Q111" s="4"/>
      <c r="R111" s="4"/>
    </row>
    <row r="112" spans="1:18" ht="14.25">
      <c r="A112" s="12"/>
      <c r="B112" s="13"/>
      <c r="C112" s="13"/>
      <c r="D112" s="13"/>
      <c r="E112" s="13"/>
      <c r="F112" s="13"/>
      <c r="G112" s="13"/>
      <c r="H112" s="4"/>
      <c r="I112" s="4"/>
      <c r="J112" s="4"/>
      <c r="K112" s="4"/>
      <c r="L112" s="4"/>
      <c r="M112" s="27"/>
      <c r="N112" s="366"/>
      <c r="O112" s="27"/>
      <c r="P112" s="4"/>
      <c r="Q112" s="4"/>
      <c r="R112" s="4"/>
    </row>
    <row r="113" spans="4:18" ht="14.25">
      <c r="D113" s="13"/>
      <c r="E113" s="13"/>
      <c r="F113" s="13"/>
      <c r="G113" s="13"/>
      <c r="H113" s="4"/>
      <c r="I113" s="4"/>
      <c r="J113" s="4"/>
      <c r="K113" s="4"/>
      <c r="L113" s="4"/>
      <c r="M113" s="27"/>
      <c r="N113" s="366"/>
      <c r="O113" s="27"/>
      <c r="P113" s="4"/>
      <c r="Q113" s="4"/>
      <c r="R113" s="4"/>
    </row>
  </sheetData>
  <sheetProtection/>
  <mergeCells count="173">
    <mergeCell ref="R13:R14"/>
    <mergeCell ref="Q70:R70"/>
    <mergeCell ref="C35:P35"/>
    <mergeCell ref="B43:B44"/>
    <mergeCell ref="M13:M14"/>
    <mergeCell ref="A17:R17"/>
    <mergeCell ref="Q36:R36"/>
    <mergeCell ref="A24:R24"/>
    <mergeCell ref="B25:B26"/>
    <mergeCell ref="A37:R37"/>
    <mergeCell ref="Q35:R35"/>
    <mergeCell ref="B75:G75"/>
    <mergeCell ref="O25:O26"/>
    <mergeCell ref="A74:R74"/>
    <mergeCell ref="A38:R38"/>
    <mergeCell ref="B39:G39"/>
    <mergeCell ref="H39:H40"/>
    <mergeCell ref="M25:M26"/>
    <mergeCell ref="Q51:Q52"/>
    <mergeCell ref="Q68:R68"/>
    <mergeCell ref="N39:O39"/>
    <mergeCell ref="N13:N14"/>
    <mergeCell ref="O13:O14"/>
    <mergeCell ref="N25:N26"/>
    <mergeCell ref="M18:M19"/>
    <mergeCell ref="O18:O19"/>
    <mergeCell ref="N18:N19"/>
    <mergeCell ref="R55:R58"/>
    <mergeCell ref="Q43:Q44"/>
    <mergeCell ref="O59:O60"/>
    <mergeCell ref="Q55:Q58"/>
    <mergeCell ref="N59:N60"/>
    <mergeCell ref="R43:R44"/>
    <mergeCell ref="O43:O44"/>
    <mergeCell ref="R51:R52"/>
    <mergeCell ref="Q69:R69"/>
    <mergeCell ref="J39:K40"/>
    <mergeCell ref="C69:P69"/>
    <mergeCell ref="B59:B60"/>
    <mergeCell ref="B55:B58"/>
    <mergeCell ref="B61:B62"/>
    <mergeCell ref="N61:N62"/>
    <mergeCell ref="P61:P62"/>
    <mergeCell ref="C68:P68"/>
    <mergeCell ref="P67:R67"/>
    <mergeCell ref="A59:A60"/>
    <mergeCell ref="A61:A62"/>
    <mergeCell ref="R61:R62"/>
    <mergeCell ref="Q61:Q62"/>
    <mergeCell ref="O61:O62"/>
    <mergeCell ref="R59:R60"/>
    <mergeCell ref="Q59:Q60"/>
    <mergeCell ref="M61:M62"/>
    <mergeCell ref="C67:O67"/>
    <mergeCell ref="C72:P72"/>
    <mergeCell ref="C71:P71"/>
    <mergeCell ref="A97:R97"/>
    <mergeCell ref="A94:A95"/>
    <mergeCell ref="B94:B95"/>
    <mergeCell ref="Q94:Q95"/>
    <mergeCell ref="M94:M95"/>
    <mergeCell ref="O90:O91"/>
    <mergeCell ref="H75:H76"/>
    <mergeCell ref="M75:M76"/>
    <mergeCell ref="R94:R95"/>
    <mergeCell ref="C103:P103"/>
    <mergeCell ref="C100:P100"/>
    <mergeCell ref="Q100:R100"/>
    <mergeCell ref="P98:R98"/>
    <mergeCell ref="Q101:R101"/>
    <mergeCell ref="C101:P101"/>
    <mergeCell ref="C98:O98"/>
    <mergeCell ref="Q103:R103"/>
    <mergeCell ref="C99:P99"/>
    <mergeCell ref="Q99:R99"/>
    <mergeCell ref="A73:R73"/>
    <mergeCell ref="A77:R77"/>
    <mergeCell ref="A80:R80"/>
    <mergeCell ref="P75:P76"/>
    <mergeCell ref="Q75:R75"/>
    <mergeCell ref="O94:O95"/>
    <mergeCell ref="A90:A91"/>
    <mergeCell ref="M90:M91"/>
    <mergeCell ref="B90:B91"/>
    <mergeCell ref="P18:P19"/>
    <mergeCell ref="B18:B19"/>
    <mergeCell ref="C102:P102"/>
    <mergeCell ref="Q102:R102"/>
    <mergeCell ref="N94:N95"/>
    <mergeCell ref="J75:K76"/>
    <mergeCell ref="A83:R83"/>
    <mergeCell ref="N90:N91"/>
    <mergeCell ref="Q18:Q19"/>
    <mergeCell ref="R18:R19"/>
    <mergeCell ref="A1:R1"/>
    <mergeCell ref="I2:I3"/>
    <mergeCell ref="P4:P5"/>
    <mergeCell ref="B4:B5"/>
    <mergeCell ref="B13:B14"/>
    <mergeCell ref="Q10:Q11"/>
    <mergeCell ref="Q13:Q14"/>
    <mergeCell ref="J2:K3"/>
    <mergeCell ref="Q2:R2"/>
    <mergeCell ref="R4:R5"/>
    <mergeCell ref="Q34:R34"/>
    <mergeCell ref="P33:R33"/>
    <mergeCell ref="A32:R32"/>
    <mergeCell ref="L2:L3"/>
    <mergeCell ref="C33:O33"/>
    <mergeCell ref="A29:R29"/>
    <mergeCell ref="P2:P3"/>
    <mergeCell ref="H2:H3"/>
    <mergeCell ref="B2:B3"/>
    <mergeCell ref="B10:B11"/>
    <mergeCell ref="R10:R11"/>
    <mergeCell ref="Q4:Q5"/>
    <mergeCell ref="N2:O2"/>
    <mergeCell ref="O4:O5"/>
    <mergeCell ref="N4:N5"/>
    <mergeCell ref="M4:M5"/>
    <mergeCell ref="A7:R7"/>
    <mergeCell ref="O10:O11"/>
    <mergeCell ref="N10:N11"/>
    <mergeCell ref="M10:M11"/>
    <mergeCell ref="R90:R91"/>
    <mergeCell ref="C2:G2"/>
    <mergeCell ref="B15:B16"/>
    <mergeCell ref="A4:A5"/>
    <mergeCell ref="R15:R16"/>
    <mergeCell ref="Q15:Q16"/>
    <mergeCell ref="A18:A19"/>
    <mergeCell ref="M2:M3"/>
    <mergeCell ref="L75:L76"/>
    <mergeCell ref="N75:O75"/>
    <mergeCell ref="Q72:R72"/>
    <mergeCell ref="A25:A26"/>
    <mergeCell ref="R25:R26"/>
    <mergeCell ref="Q71:R71"/>
    <mergeCell ref="M59:M60"/>
    <mergeCell ref="M51:M52"/>
    <mergeCell ref="C34:P34"/>
    <mergeCell ref="Q39:R39"/>
    <mergeCell ref="B51:B52"/>
    <mergeCell ref="A88:R88"/>
    <mergeCell ref="A66:R66"/>
    <mergeCell ref="O51:O52"/>
    <mergeCell ref="C36:P36"/>
    <mergeCell ref="M55:M58"/>
    <mergeCell ref="N55:N58"/>
    <mergeCell ref="O55:O58"/>
    <mergeCell ref="A53:R53"/>
    <mergeCell ref="A55:A58"/>
    <mergeCell ref="C70:P70"/>
    <mergeCell ref="A42:R42"/>
    <mergeCell ref="A46:R46"/>
    <mergeCell ref="N51:N52"/>
    <mergeCell ref="I39:I40"/>
    <mergeCell ref="A43:A44"/>
    <mergeCell ref="A51:A52"/>
    <mergeCell ref="M39:M40"/>
    <mergeCell ref="N43:N44"/>
    <mergeCell ref="P39:P40"/>
    <mergeCell ref="M43:M44"/>
    <mergeCell ref="Q27:Q28"/>
    <mergeCell ref="R27:R28"/>
    <mergeCell ref="I75:I76"/>
    <mergeCell ref="A27:A28"/>
    <mergeCell ref="B27:B28"/>
    <mergeCell ref="M27:M28"/>
    <mergeCell ref="N27:N28"/>
    <mergeCell ref="O27:O28"/>
    <mergeCell ref="L39:L40"/>
    <mergeCell ref="A49:R49"/>
  </mergeCells>
  <hyperlinks>
    <hyperlink ref="L14" r:id="rId1" display="http://biofizyka.wum.edu.pl/"/>
    <hyperlink ref="L15" r:id="rId2" display="http://mikrobiologia.wum.edu.pl/"/>
    <hyperlink ref="L18" r:id="rId3" display="http://zpm.wum.edu.pl/"/>
    <hyperlink ref="L23" r:id="rId4" display="http://sjo.wum.edu.pl/"/>
    <hyperlink ref="L5" r:id="rId5" display="http://ochronapracy.wum.edu.pl/"/>
    <hyperlink ref="L6" r:id="rId6" display="http://biblioteka.wum.edu.pl/"/>
    <hyperlink ref="L8" r:id="rId7" display="https://anatomia.wum.edu.pl/index.php/pl/"/>
    <hyperlink ref="L9" r:id="rId8" display="http://biofizyka.wum.edu.pl/"/>
    <hyperlink ref="L10" r:id="rId9" display="http://histologia.wum.edu.pl/"/>
    <hyperlink ref="L11" r:id="rId10" display="http://biologiamedyczna.wum.edu.pl/"/>
    <hyperlink ref="L13" r:id="rId11" display="http://ziz.wum.edu.pl/"/>
    <hyperlink ref="L16" r:id="rId12" display="http://biologiamedyczna.wum.edu.pl/"/>
    <hyperlink ref="L20" r:id="rId13" display="http://zdg.wum.edu.pl/"/>
    <hyperlink ref="L21" r:id="rId14" display="http://zdg.wum.edu.pl/"/>
    <hyperlink ref="L25" r:id="rId15" display="http://zdg.wum.edu.pl/"/>
    <hyperlink ref="L30" r:id="rId16" display="http://zdg.wum.edu.pl/"/>
    <hyperlink ref="L31" r:id="rId17" display="http://zdg.wum.edu.pl/"/>
    <hyperlink ref="L50" r:id="rId18" display="http://zdg.wum.edu.pl/"/>
    <hyperlink ref="L54" r:id="rId19" display="http://zdg.wum.edu.pl/"/>
    <hyperlink ref="L55" r:id="rId20" display="http://zdg.wum.edu.pl/"/>
    <hyperlink ref="L60" r:id="rId21" display="http://zdg.wum.edu.pl/"/>
    <hyperlink ref="L84" r:id="rId22" display="http://zdg.wum.edu.pl/"/>
    <hyperlink ref="L89" r:id="rId23" display="http://zdg.wum.edu.pl/"/>
    <hyperlink ref="L90" r:id="rId24" display="http://zdg.wum.edu.pl/"/>
    <hyperlink ref="L41" r:id="rId25" display="http://swfis.wum.edu.pl/"/>
    <hyperlink ref="L43" r:id="rId26" display="http://biofizyka.wum.edu.pl/"/>
    <hyperlink ref="L44" r:id="rId27" display="http://patomorfologia.wum.edu.pl/"/>
    <hyperlink ref="L45" r:id="rId28" display="https://farmakologia.wum.edu.pl/"/>
    <hyperlink ref="L47" r:id="rId29" display="http://sjo.wum.edu.pl/"/>
    <hyperlink ref="L57" r:id="rId30" display="https://ginekologia2.wum.edu.pl/"/>
    <hyperlink ref="L58" r:id="rId31" display="http://diagnostykawnoz.wum.edu.pl/"/>
    <hyperlink ref="L59" r:id="rId32" display="http://www.hematologia-litewska.wum.edu.pl/"/>
    <hyperlink ref="L63" r:id="rId33" display="http://klinikaimmunologii.wum.edu.pl/"/>
    <hyperlink ref="L64" r:id="rId34" display="http://www.chirurgia-transplantacyjna.wum.edu.pl/"/>
    <hyperlink ref="L79" r:id="rId35" display="http://biologiamedyczna.wum.edu.pl/"/>
    <hyperlink ref="L81" r:id="rId36" display="http://zzp.wum.edu.pl/"/>
    <hyperlink ref="L82" r:id="rId37" display="http://zzp.wum.edu.pl/"/>
    <hyperlink ref="L93" r:id="rId38" display="http://anestezjologia1.wum.edu.pl/"/>
    <hyperlink ref="L94" r:id="rId39" display="http://www.spcsk.amwaw.edu.pl/zaklad-rehabilitacji"/>
    <hyperlink ref="L85" r:id="rId40" display="http://zakladdydaktyki.wum.edu.pl/"/>
    <hyperlink ref="L61" r:id="rId41" display="http://zdg.wum.edu.pl/"/>
    <hyperlink ref="L48" r:id="rId42" display="http://zdg.wum.edu.pl/"/>
    <hyperlink ref="L86" r:id="rId43" display="http://zdg.wum.edu.pl/"/>
    <hyperlink ref="L91" r:id="rId44" display="http://profilaktykaonkologiczna.wum.edu.pl/"/>
    <hyperlink ref="N20" r:id="rId45" display="tomasz.duda@wum.edu.pl"/>
    <hyperlink ref="N21" r:id="rId46" display="bamazurkiewicz@wum.edu.pl"/>
    <hyperlink ref="N25" r:id="rId47" display="joanna.kielbasinska@wum.edu.pl"/>
    <hyperlink ref="N30" r:id="rId48" display="anna.durka@wum.edu.pl"/>
    <hyperlink ref="N31" r:id="rId49" display="monika.salamonczyk@wum.edu.pl"/>
    <hyperlink ref="N48" r:id="rId50" display="dorota.cholewicka@wum.edu.pl"/>
    <hyperlink ref="N50" r:id="rId51" display="malgorzata.stefaniak@wum.edu.pl"/>
    <hyperlink ref="N55" r:id="rId52" display="magdalena.krauze@wum.edu.pl"/>
    <hyperlink ref="N59" r:id="rId53" display="a.czerniak@wum.edu.pl"/>
    <hyperlink ref="N61" r:id="rId54" display="a.czerniak@wum.edu.pl"/>
    <hyperlink ref="N84" r:id="rId55" display="jstrzerzynska@wum.edu.pl"/>
    <hyperlink ref="N86" r:id="rId56" display="anna.kabala@wum.edu.pl"/>
    <hyperlink ref="N89" r:id="rId57" display="aleksandra.werczynska@wum.edu.pl"/>
    <hyperlink ref="N90" r:id="rId58" display="maria.rabiej@wum.edu.pl"/>
    <hyperlink ref="N23" r:id="rId59" display="essie.hansen@wum.edu.pl"/>
    <hyperlink ref="N47" r:id="rId60" display="essie.hansen@wum.edu.pl"/>
    <hyperlink ref="N45" r:id="rId61" display="ebalkowiec@wum.edu.pl"/>
    <hyperlink ref="N9" r:id="rId62" display="malgorzata.witkowska-zimny@wum.edu.pl"/>
    <hyperlink ref="N4" r:id="rId63" display="irena.kosinska@wum.edu.pl"/>
    <hyperlink ref="N87" r:id="rId64" display="annapiotrowska@gazeta.pl"/>
    <hyperlink ref="N51" r:id="rId65" display="aneta.czerwonogrodzka@wum.edu.pl"/>
    <hyperlink ref="N92" r:id="rId66" display="agata.szulc@wum.edu.pl"/>
    <hyperlink ref="N93" r:id="rId67" display="kosson@wp.pl"/>
    <hyperlink ref="N94" r:id="rId68" display="rongies@interia.pl"/>
    <hyperlink ref="N81" r:id="rId69" display="k.bobinski@upspoczta.pl"/>
    <hyperlink ref="N82" r:id="rId70" display="iwona.brusk@gmail.com"/>
    <hyperlink ref="N8" r:id="rId71" display="bogdan.ciszek@wum.du.pl"/>
    <hyperlink ref="N63" r:id="rId72" display="kjmucha@gmail.com"/>
    <hyperlink ref="N64" r:id="rId73" display="maciej.kosieradzki@wum.edu.pl"/>
    <hyperlink ref="N43" r:id="rId74" display="tomasz.ilczuk@wum.edu.pl"/>
    <hyperlink ref="N10" r:id="rId75" display="ryszard.galus@wum.edu.pl"/>
    <hyperlink ref="N15" r:id="rId76" display="irenanets@gmail.com"/>
    <hyperlink ref="N18" r:id="rId77" display="jolban@esculap.pl"/>
    <hyperlink ref="N65" r:id="rId78" display="anna.janus-mlodawska@wum.edu.pl"/>
    <hyperlink ref="N78" r:id="rId79" display="marek.golebiowski@wum.edu.pl"/>
    <hyperlink ref="N13" r:id="rId80" display="malgorzata.dutkiewicz@wum.edu.pl"/>
    <hyperlink ref="N16" r:id="rId81" display="lidia.chomicz@wum.edu.pl"/>
    <hyperlink ref="N79" r:id="rId82" display="tomasz.kryczka@wum.edu.pl"/>
    <hyperlink ref="L12" r:id="rId83" display="http://biologiamedyczna.wum.edu.pl/"/>
    <hyperlink ref="N12" r:id="rId84" display="tomasz.kryczka@wum.edu.pl"/>
    <hyperlink ref="L22" r:id="rId85" display="http://zdg.wum.edu.pl/"/>
    <hyperlink ref="N22" r:id="rId86" display="dorota.cholewicka@wum.edu.pl"/>
    <hyperlink ref="N27" r:id="rId87" display="aneta.czerwonogrodzka@wum.edu.pl"/>
    <hyperlink ref="L4" r:id="rId88" display="http://www.msizp.wum.edu.pl/"/>
    <hyperlink ref="L27" r:id="rId89" display="https://surgerynutrition.wum.edu.pl/"/>
    <hyperlink ref="L51" r:id="rId90" display="https://surgerynutrition.wum.edu.pl/"/>
    <hyperlink ref="L65" r:id="rId91" display="http://www.medycynaratunkowadzieci.wum.edu.pl/"/>
    <hyperlink ref="L92" r:id="rId92" display="https://klinikapsychiatrycznawnoz.wum.edu.pl/"/>
    <hyperlink ref="L87" r:id="rId93" display="http://sjo.wum.edu.pl/"/>
    <hyperlink ref="L19" r:id="rId94" display="http://spdsk.edu.pl/"/>
    <hyperlink ref="L26" r:id="rId95" display="http://spdsk.edu.pl/"/>
    <hyperlink ref="L56" r:id="rId96" display="http://spdsk.edu.pl/"/>
    <hyperlink ref="L28" r:id="rId97" display="http://www.zdk.wum.edu.pl/"/>
    <hyperlink ref="N54" r:id="rId98" display="anna.durka@wum.edu.pl"/>
    <hyperlink ref="N6" r:id="rId99" display="irmina.utrata@wum.edu.pl"/>
  </hyperlink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19" r:id="rId100"/>
  <ignoredErrors>
    <ignoredError sqref="B13 B15 B59 B43 B10 B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rekrutacja</dc:creator>
  <cp:keywords/>
  <dc:description/>
  <cp:lastModifiedBy>Justyna Ignerowicz</cp:lastModifiedBy>
  <cp:lastPrinted>2016-11-09T08:01:02Z</cp:lastPrinted>
  <dcterms:created xsi:type="dcterms:W3CDTF">2001-02-17T12:00:01Z</dcterms:created>
  <dcterms:modified xsi:type="dcterms:W3CDTF">2018-02-13T06:42:51Z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