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60" windowHeight="8385" activeTab="3"/>
  </bookViews>
  <sheets>
    <sheet name="1lic." sheetId="1" r:id="rId1"/>
    <sheet name="2lic." sheetId="2" r:id="rId2"/>
    <sheet name="3lic." sheetId="3" r:id="rId3"/>
    <sheet name="1 mgr.dz." sheetId="4" r:id="rId4"/>
    <sheet name="2 mgr.dz." sheetId="5" r:id="rId5"/>
    <sheet name="1mgr.zaocz." sheetId="6" r:id="rId6"/>
    <sheet name="2mgr.zaocz." sheetId="7" r:id="rId7"/>
  </sheets>
  <definedNames>
    <definedName name="_xlnm.Print_Area" localSheetId="0">'1lic.'!$A$1:$M$36</definedName>
  </definedNames>
  <calcPr fullCalcOnLoad="1"/>
</workbook>
</file>

<file path=xl/sharedStrings.xml><?xml version="1.0" encoding="utf-8"?>
<sst xmlns="http://schemas.openxmlformats.org/spreadsheetml/2006/main" count="1108" uniqueCount="259">
  <si>
    <t>Plan studiów w Warszawskim Uniwersytecie Medycznym</t>
  </si>
  <si>
    <t>WNOZ- Zdrowie publiczne</t>
  </si>
  <si>
    <t>2 rok niestacjonarne studia drugiego stopnia</t>
  </si>
  <si>
    <t>Se-</t>
  </si>
  <si>
    <t>Forma</t>
  </si>
  <si>
    <t/>
  </si>
  <si>
    <t>Wymiar godz. obowiązujący studenta</t>
  </si>
  <si>
    <t>Lp</t>
  </si>
  <si>
    <t>Przedmiot nazwa (ID)</t>
  </si>
  <si>
    <t>ECTS</t>
  </si>
  <si>
    <t>mestr</t>
  </si>
  <si>
    <t>zalicz.</t>
  </si>
  <si>
    <t>Nazwa Jednostki</t>
  </si>
  <si>
    <t>suma</t>
  </si>
  <si>
    <t>wyk</t>
  </si>
  <si>
    <t>sem</t>
  </si>
  <si>
    <t>ćwicz</t>
  </si>
  <si>
    <t>zaj</t>
  </si>
  <si>
    <t>prak</t>
  </si>
  <si>
    <t xml:space="preserve">Epidemiologia [Z] </t>
  </si>
  <si>
    <t>1</t>
  </si>
  <si>
    <t>egz</t>
  </si>
  <si>
    <t>Zakład Profilaktyki Zagrożeń Środowiskowych i Alergologii, prof. nadzw.dr hab. n. med. Bolesław Samoliński, ul. Banacha 1a, 02-097 Warszawa tel. 022-599-20-39</t>
  </si>
  <si>
    <t xml:space="preserve">Finansowanie w ochronie zdrowia [Z] </t>
  </si>
  <si>
    <t>c</t>
  </si>
  <si>
    <t>Zakład Zdrowia Publicznego, dr hab. n med. Adam Fronczak, ul.Banacha 1a blok F, 02-097 Warszawa tel. 022-599-20-80</t>
  </si>
  <si>
    <t>Formy opieki zdrowotnej [Z]</t>
  </si>
  <si>
    <t xml:space="preserve">Kształcenie w zakresie nadzoru sanitarno-epidemiologicznego [Z] </t>
  </si>
  <si>
    <t xml:space="preserve">Polityka zdrowotna [Z] </t>
  </si>
  <si>
    <t xml:space="preserve">Ubezpieczenia zdrowotne [Z] </t>
  </si>
  <si>
    <t xml:space="preserve">Zdrowie publiczne w praktyce [Z] </t>
  </si>
  <si>
    <t xml:space="preserve">Farmakoekonomika [Z] </t>
  </si>
  <si>
    <t>2</t>
  </si>
  <si>
    <t>zal</t>
  </si>
  <si>
    <t>Katedra i Zakład Farmakologii Doświadczalnej i Klinicznej ,dr hab. Dagmara Mirowska-Guzel, ul.Krakowskie Przedmieście 26/28 00-927 Warszawa tel.022-826-21-16, 828-10-55</t>
  </si>
  <si>
    <t xml:space="preserve">Komunikacja medialna [Z] </t>
  </si>
  <si>
    <t xml:space="preserve">Kontraktowanie i finansowanie świadczeń medycznych [Z] </t>
  </si>
  <si>
    <t xml:space="preserve">Marketing usług zdrowotnych [Z] </t>
  </si>
  <si>
    <t>Międzynarodowa problematyka zdrowotna [Z]</t>
  </si>
  <si>
    <t xml:space="preserve">Ocena i prognozowanie potrzeb zdrowotnych [Z] </t>
  </si>
  <si>
    <t>Zakład Zdrowia Publicznego, dr n.med. Wojciech Boratyński, ul.Banacha 1a blok F, 02-097 Warszawa tel. 022-599-20-80</t>
  </si>
  <si>
    <t xml:space="preserve">Ochrona środowiska [Z] </t>
  </si>
  <si>
    <t xml:space="preserve">Organizacja ratownictwa medycznego [Z] </t>
  </si>
  <si>
    <t>Polityka społeczna [Z]</t>
  </si>
  <si>
    <t xml:space="preserve">Rachunkowość [Z] </t>
  </si>
  <si>
    <t>Ubezpieczenia komercyjne [Z]</t>
  </si>
  <si>
    <t>Ubezpieczenia społeczne [Z]</t>
  </si>
  <si>
    <t>Zaawansowane metody analizy danych [Z]</t>
  </si>
  <si>
    <t xml:space="preserve">Zarządzanie funduszami unijnymi [Z] </t>
  </si>
  <si>
    <t xml:space="preserve">Zarządzanie potencjałem ludzkim [Z] </t>
  </si>
  <si>
    <t xml:space="preserve">Zasoby i systemy informacyjne w ochronie zdrowia [Z] </t>
  </si>
  <si>
    <t xml:space="preserve">Przygotowanie pracy magisterskiej [Z] </t>
  </si>
  <si>
    <t>Dziekanat Wydziału Nauki o Zdrowiu(ANZ)</t>
  </si>
  <si>
    <t>RAZEM</t>
  </si>
  <si>
    <t>1 rok niestacjonarne studia drugiego stopnia</t>
  </si>
  <si>
    <t>Mikroekonomia</t>
  </si>
  <si>
    <t xml:space="preserve">Nauka o człowieku </t>
  </si>
  <si>
    <t xml:space="preserve">Podstawy biostatystyki </t>
  </si>
  <si>
    <t xml:space="preserve">Podstawy epidemiologii </t>
  </si>
  <si>
    <t>Propedeutyka medycyny</t>
  </si>
  <si>
    <t>Propedeutyka zdrowia publicznego</t>
  </si>
  <si>
    <t xml:space="preserve">Bezpieczeństwo i higiena pracy </t>
  </si>
  <si>
    <t>Bezpieczeństwo i higiena pracy</t>
  </si>
  <si>
    <t xml:space="preserve">Filozofia i podstawy etyki </t>
  </si>
  <si>
    <t>Język obcy</t>
  </si>
  <si>
    <t>Kwalifikowana pierwsza pomoc</t>
  </si>
  <si>
    <t>Metody matematyczne w zdrowiu publicznym</t>
  </si>
  <si>
    <t xml:space="preserve">Podstawy demografii </t>
  </si>
  <si>
    <t>Podstawy ochrony środowiska</t>
  </si>
  <si>
    <t xml:space="preserve">Podstawy prawa </t>
  </si>
  <si>
    <t xml:space="preserve">Podstawy psychologii </t>
  </si>
  <si>
    <t>Podstawy seksuologii</t>
  </si>
  <si>
    <t xml:space="preserve">Podstawy zdrowia środowiskowego </t>
  </si>
  <si>
    <t>PRAKTYKA WAKACYJNA</t>
  </si>
  <si>
    <t xml:space="preserve">Przysposobienie biblioteczne </t>
  </si>
  <si>
    <t>Ratownictwo medyczne</t>
  </si>
  <si>
    <t xml:space="preserve">Technologie informacyjne- Informatyka </t>
  </si>
  <si>
    <t xml:space="preserve">Umiejętności psychospołeczne </t>
  </si>
  <si>
    <t xml:space="preserve">Wychowanie fizyczne </t>
  </si>
  <si>
    <t>Zakład Biofizyki i Fizjologii Człowieka prof. dr hab. n. med. Jacek Przybylski, ul.Chałubińskiego 5, 02-004 Warszawa tel.022-628-63-34</t>
  </si>
  <si>
    <t>Dział Ochrony Pracy i Środowiska mgr inż. Elżbieta Domaszewicz, ul.Pawińskiego 3a, 02-106 Warszawa tel. 022-57-20-883</t>
  </si>
  <si>
    <t>Zakład Medycyny Zapobiegawczej i Higieny Instytut Medycyny Społecznej prof. dr hab. Longina Kłosiewicz-Latoszek, ul.Oczki 3, 02-007 Warszawa tel. 022-621-51-97</t>
  </si>
  <si>
    <t>Studium Wychowania Fizycznego i Sportu mgr Jerzy Chrzanowski, ul.Żwirki i Wigury 81a, 02-091 Warszawa tel.022-57-20-528, 529</t>
  </si>
  <si>
    <t>Biblioteka Główna mgr Irmina Utrata, Centrum Biblioteczno-Informacyjne, ul.Żwirki i Wigury 63, 02-091 Warszawa tel. 022-621-14-34</t>
  </si>
  <si>
    <t>Studium Języków Obcych dr M.Ganczar, ul.Księcia Trojdena 2a, 02-109 Warszawa tel. 022-57-20-863</t>
  </si>
  <si>
    <t>Klinika Immunologii, Transplantologii  i Chorób Wewnętrznych prof. dr hab. Leszek Pączek, Nowogrodzka 59 02-006 Warszawa tel. 022-502-16-41</t>
  </si>
  <si>
    <t xml:space="preserve">Tworzenie i realizacja programów zdrowotnych </t>
  </si>
  <si>
    <t>sam</t>
  </si>
  <si>
    <t>Ekonomika zdrowia</t>
  </si>
  <si>
    <t>Makroekonimia</t>
  </si>
  <si>
    <t>Organizacja i zarządzanie</t>
  </si>
  <si>
    <t>Podstawy nadzoru sanitarno-epidemiologicznego</t>
  </si>
  <si>
    <t>Podstawy polityki zdrowotnej i społecznej</t>
  </si>
  <si>
    <t>Podstawy promocji zdrowia i edukacji zdrowotnej</t>
  </si>
  <si>
    <t>Podstawy ubezpieczeń zdrowotnych i społecznych</t>
  </si>
  <si>
    <t>Prawo administracyjne</t>
  </si>
  <si>
    <t>Prawo cywilne</t>
  </si>
  <si>
    <t>Elementy techniki medycznej</t>
  </si>
  <si>
    <t>Farmakologia</t>
  </si>
  <si>
    <t>Język Obcy</t>
  </si>
  <si>
    <t>Metodologia badań naukowych</t>
  </si>
  <si>
    <t>Ochrona własności intelektualnej</t>
  </si>
  <si>
    <t>Podstawy finansów przedsiębiorstw</t>
  </si>
  <si>
    <t>Podstawy finansów publicznych</t>
  </si>
  <si>
    <t>Podstawy socjologii</t>
  </si>
  <si>
    <t>Podstawy żywienia człowieka</t>
  </si>
  <si>
    <t>Systemy opieki zdrowotnej w Polsce</t>
  </si>
  <si>
    <t>Wychowanie fizyczne</t>
  </si>
  <si>
    <t>Zakład Żywienia Człowieka dr hab. Dorota Szostak-Węgierek, ul.Erazma Ciołka 27, 01-445 Warszawa tel.022-836-09-13</t>
  </si>
  <si>
    <t xml:space="preserve">Przygotowanie do egzaminu dyplomowego </t>
  </si>
  <si>
    <t xml:space="preserve">Biostatystyka [PE] </t>
  </si>
  <si>
    <t xml:space="preserve">Biostatystyka [Z] </t>
  </si>
  <si>
    <t xml:space="preserve">Ekonomia [PE] </t>
  </si>
  <si>
    <t xml:space="preserve">Ekonomia [Z] </t>
  </si>
  <si>
    <t xml:space="preserve">Metodologia badań [PE] </t>
  </si>
  <si>
    <t xml:space="preserve">Metodologia badań [Z] </t>
  </si>
  <si>
    <t>Postępy promocji zdrowia [PE]</t>
  </si>
  <si>
    <t xml:space="preserve">Postępy promocji zdrowia [PE] </t>
  </si>
  <si>
    <t>Postępy promocji zdrowia [Z]</t>
  </si>
  <si>
    <t xml:space="preserve">Postępy promocji zdrowia [Z] </t>
  </si>
  <si>
    <t xml:space="preserve">Prawo w ochronie zdrowia [PE] </t>
  </si>
  <si>
    <t xml:space="preserve">Prawo w ochronie zdrowia [Z] </t>
  </si>
  <si>
    <t xml:space="preserve">Zdrowie publiczne w praktyce [PE] </t>
  </si>
  <si>
    <t xml:space="preserve">Analiza finansowa i ocena kondycji finansowej w organizacji medycznej [Z] </t>
  </si>
  <si>
    <t>Bezpieczeństwo i higiena pracy [PE]</t>
  </si>
  <si>
    <t xml:space="preserve">Bezpieczeństwo i higiena pracy [PE] </t>
  </si>
  <si>
    <t xml:space="preserve">Bezpieczeństwo i higiena pracy [Z] </t>
  </si>
  <si>
    <t xml:space="preserve">Elementy zdrowia publicznego [PE] </t>
  </si>
  <si>
    <t xml:space="preserve">Elementy zdrowia publicznego [Z] </t>
  </si>
  <si>
    <t xml:space="preserve">Epidemiologia [PE] </t>
  </si>
  <si>
    <t xml:space="preserve">Finansowanie w ochronie zdrowia [PE] </t>
  </si>
  <si>
    <t>Finansowanie w ochronie zdrowia [Z]</t>
  </si>
  <si>
    <t>Język obcy [PE]</t>
  </si>
  <si>
    <t xml:space="preserve">Język obcy [Z] </t>
  </si>
  <si>
    <t xml:space="preserve">Organizacja ratownictwa medycznego [PE] </t>
  </si>
  <si>
    <t>Organizacja ratownictwa medycznego [Z]</t>
  </si>
  <si>
    <t>Podstawy logistyki [PE]</t>
  </si>
  <si>
    <t xml:space="preserve">Podstawy logistyki [Z] </t>
  </si>
  <si>
    <t xml:space="preserve">Podstawy rachunkowości [Z] </t>
  </si>
  <si>
    <t>PRAKTYKA WAKACYJNA [PE]</t>
  </si>
  <si>
    <t>PRAKTYKA WAKACYJNA [Z]</t>
  </si>
  <si>
    <t xml:space="preserve">Przysposobienie biblioteczne [PE] </t>
  </si>
  <si>
    <t xml:space="preserve">Przysposobienie biblioteczne [Z] </t>
  </si>
  <si>
    <t xml:space="preserve">Psychologia zdrowia [PE] </t>
  </si>
  <si>
    <t xml:space="preserve">Psychologia zdrowia [Z] </t>
  </si>
  <si>
    <t xml:space="preserve">Rynek kapitałowy [PE] </t>
  </si>
  <si>
    <t xml:space="preserve">Rynek kapitałowy [Z] </t>
  </si>
  <si>
    <t xml:space="preserve">Seksuologia [PE] </t>
  </si>
  <si>
    <t xml:space="preserve">Seksuologia [Z] </t>
  </si>
  <si>
    <t xml:space="preserve">Socjologia zdrowia [PE] </t>
  </si>
  <si>
    <t>Socjologia zdrowia [Z]</t>
  </si>
  <si>
    <t xml:space="preserve">Uwarunkowania zdrowia i choroby z elementami zdrowia środowiskowego [PE] </t>
  </si>
  <si>
    <t xml:space="preserve">Uwarunkowania zdrowia i choroby z elementami zdrowia środowiskowego [Z] </t>
  </si>
  <si>
    <t xml:space="preserve">Wychowanie fizyczne [PE] </t>
  </si>
  <si>
    <t xml:space="preserve">Wychowanie fizyczne [Z] </t>
  </si>
  <si>
    <t xml:space="preserve">Zarządzanie jakością w ochronie zdrowia [PE] </t>
  </si>
  <si>
    <t xml:space="preserve">Zarządzanie jakością w ochronie zdrowia [Z] </t>
  </si>
  <si>
    <t>Zarządzanie potencjałem ludzkim [Z]</t>
  </si>
  <si>
    <t xml:space="preserve">Zasoby i systemy informacyjne w ochronie zdrowia [PE] </t>
  </si>
  <si>
    <t xml:space="preserve">Żywienie czlowieka [PE] </t>
  </si>
  <si>
    <t xml:space="preserve">Żywienie czlowieka [Z] </t>
  </si>
  <si>
    <t>Ekonomia [Z]</t>
  </si>
  <si>
    <t>Organizacja i zarządzanie w ochronie zdrowia [PE]</t>
  </si>
  <si>
    <t xml:space="preserve">Organizacja i zarządzanie w ochronie zdrowia [Z] </t>
  </si>
  <si>
    <t>Analiza finansowa i ocena kondycji finansowej w organizacji medycznej [Z]</t>
  </si>
  <si>
    <t>Bezpieczeństwo i higiena pracy [Z]</t>
  </si>
  <si>
    <t xml:space="preserve">Pedagogika zdrowia [PE] </t>
  </si>
  <si>
    <t xml:space="preserve">Pedagogika zdrowia [Z] </t>
  </si>
  <si>
    <t xml:space="preserve">PRAKTYKA WAKACYJNA [PE] </t>
  </si>
  <si>
    <t xml:space="preserve">Psychoonkologia [PE] </t>
  </si>
  <si>
    <t xml:space="preserve">Psychoonkologia [Z] </t>
  </si>
  <si>
    <t xml:space="preserve">Socjologia zdrowia [Z] </t>
  </si>
  <si>
    <t xml:space="preserve">Tworzenie i realizacja programów zdrowotnych [PE] </t>
  </si>
  <si>
    <t xml:space="preserve">Tworzenie i realizacja programów zdrowotnych [Z] </t>
  </si>
  <si>
    <t>Zarządzanie jakością w ochronie zdrowia [PE]</t>
  </si>
  <si>
    <t>Zdrowie publiczne w praktyce [Z]</t>
  </si>
  <si>
    <t xml:space="preserve">Zdrowie środowiskowe [PE] </t>
  </si>
  <si>
    <t xml:space="preserve">Zdrowie środowiskowe [Z] </t>
  </si>
  <si>
    <t xml:space="preserve">Żywienie człowieka [PE] </t>
  </si>
  <si>
    <t xml:space="preserve">Żywienie człowieka [Z] </t>
  </si>
  <si>
    <t>Katedra i Zakład Farmakologii Doświadczalnej i Klinicznej, prof. dr hab. Dagmara Mirowska-Guzel, ul.Banacha 1b, 02-097 Warszawa tel: 022-116-61-60</t>
  </si>
  <si>
    <t>Formy opieki zdrowotnej [PE]</t>
  </si>
  <si>
    <t xml:space="preserve">Język obcy [PE] </t>
  </si>
  <si>
    <t xml:space="preserve">Nadzór sanitarno-epidemiologiczny [PE] </t>
  </si>
  <si>
    <t xml:space="preserve">Nadzór sanitarno-epidemiologiczny [Z] </t>
  </si>
  <si>
    <t xml:space="preserve">Polityka zdrowotna [PE] </t>
  </si>
  <si>
    <t>Polityka zdrowotna [PE]</t>
  </si>
  <si>
    <t xml:space="preserve">Ubezpieczenia zdrowotne [PE] </t>
  </si>
  <si>
    <t xml:space="preserve">Farmakoekonomika [PE] </t>
  </si>
  <si>
    <t xml:space="preserve">Finanse publiczne [PE] </t>
  </si>
  <si>
    <t xml:space="preserve">Finanse publiczne [Z] </t>
  </si>
  <si>
    <t>Komunikacja medialna [PE]</t>
  </si>
  <si>
    <t>Komunikacja medialna [Z]</t>
  </si>
  <si>
    <t xml:space="preserve">Kontraktowanie i finansowanie świadczeń medycznych [PE] </t>
  </si>
  <si>
    <t>Marketing usług zdrowotnych [PE]</t>
  </si>
  <si>
    <t>Międzynarodowa problematyka zdrowotna [PE]</t>
  </si>
  <si>
    <t xml:space="preserve">Międzynarodowa problematyka zdrowotna [Z] </t>
  </si>
  <si>
    <t xml:space="preserve">Ocena i prognozowanie potrzeb zdrowotnych [PE] </t>
  </si>
  <si>
    <t>Ochrona środowiska [PE]</t>
  </si>
  <si>
    <t>Ochrona środowiska [Z]</t>
  </si>
  <si>
    <t xml:space="preserve">Polityka społeczna [PE] </t>
  </si>
  <si>
    <t xml:space="preserve">Polityka społeczna [Z] </t>
  </si>
  <si>
    <t xml:space="preserve">Profilaktyka w onkologii [PE] </t>
  </si>
  <si>
    <t xml:space="preserve">Przygotowanie pracy magisterskiej [PE] </t>
  </si>
  <si>
    <t xml:space="preserve">Rachunkowość zarządcza [Z] </t>
  </si>
  <si>
    <t xml:space="preserve">Ubezpieczenia komercyjne [Z] </t>
  </si>
  <si>
    <t xml:space="preserve">Ubezpieczenia społeczne [PE] </t>
  </si>
  <si>
    <t xml:space="preserve">Ubezpieczenia społeczne [Z] </t>
  </si>
  <si>
    <t xml:space="preserve">Zaawansowane metody analizy danych [PE] </t>
  </si>
  <si>
    <t xml:space="preserve">Zaawansowane metody analizy danych [Z] </t>
  </si>
  <si>
    <t xml:space="preserve">Zarządznie funduszami unijnymi [PE] </t>
  </si>
  <si>
    <t xml:space="preserve">Zarządznie funduszami unijnymi [Z] </t>
  </si>
  <si>
    <t>ZARZĄDZANIE W OCHRONIE ZDROWIA</t>
  </si>
  <si>
    <t>PROMOCJA ZDROWIA Z EPIDEMIOLOGIĄ</t>
  </si>
  <si>
    <t xml:space="preserve">Przedmiot nazwa </t>
  </si>
  <si>
    <t>Zakład Profilaktyki Zagrożeń Środowiskowych i Alergologii, prof. dr hab. n. med. Bolesław Samoliński, ul. Banacha 1a, 02-097 Warszawa tel. 022-599-20-39</t>
  </si>
  <si>
    <t xml:space="preserve"> Farmakoekonomika</t>
  </si>
  <si>
    <t>Systemy opieki zdrowotnej na świecie</t>
  </si>
  <si>
    <t>Prawo medyczne</t>
  </si>
  <si>
    <t>Analiza potrzeb zdrowotnych</t>
  </si>
  <si>
    <t xml:space="preserve">Orzecznictwo medyczne </t>
  </si>
  <si>
    <t xml:space="preserve">Mikrobiologia </t>
  </si>
  <si>
    <t xml:space="preserve">Fundusze unijne </t>
  </si>
  <si>
    <t>Komunikacja z pacjentem</t>
  </si>
  <si>
    <t xml:space="preserve">Zarządzanie jakością </t>
  </si>
  <si>
    <t xml:space="preserve">Podstawy pedagogiki </t>
  </si>
  <si>
    <t>Patologie społeczne</t>
  </si>
  <si>
    <t>Psychologia uzależnień</t>
  </si>
  <si>
    <t xml:space="preserve"> Biometrologia </t>
  </si>
  <si>
    <t xml:space="preserve">Choroby dietozależne </t>
  </si>
  <si>
    <t xml:space="preserve">Problemy zdrowia w skali międzynarodowej </t>
  </si>
  <si>
    <t>Klinika Geriatrii, p.o. Dr Katarzyna Broczek, ul.Oczki 4, 02-007 Warszawa tel. 022-622-96-80</t>
  </si>
  <si>
    <t>Zakład Informatyki Medycznej i Telemedycyny, Dr hab. Wojciech Glinkowski, blok E Banacha 1a, 02-097 Warszawa</t>
  </si>
  <si>
    <t xml:space="preserve">Profilaktyka onkologiczna </t>
  </si>
  <si>
    <t xml:space="preserve">Psychoonkologia </t>
  </si>
  <si>
    <t>Systemy wsparcia w chorobach przewlekłych</t>
  </si>
  <si>
    <t xml:space="preserve">Systemy wsparcia w chorobach przewlekłych </t>
  </si>
  <si>
    <t>Zakład Profilaktyki Onkologicznej, Prof dr hab. Andrzej Deptała Szpital MSWiA (X piętro, nowe skrzydło, gabinet 10/6) ul.Wołoska 137, 02-507 Warszawa tel. 022-508-24-57</t>
  </si>
  <si>
    <t>Zakład Profilaktyki Onkologicznej, prof dr hab. Andrzej Deptała Szpital MSWiA (X piętro, nowe skrzydło, gabinet 10/6) ul.Wołoska 137, 02-507 Warszawa tel. 022-508-24-57</t>
  </si>
  <si>
    <t>Zakład Informatyki Medycznej i Telemedycyny, dr hab. Wojciech Glinkowski, blok E Banacha 1a, 02-097 Warszawa</t>
  </si>
  <si>
    <t>Zakład Profilaktyki Onkologicznej,prof dr hab. Andrzej Deptała Szpital MSWiA (X piętro, nowe skrzydło, gabinet 10/6) ul.Wołoska 137, 02-507 Warszawa tel. 022-508-24-57</t>
  </si>
  <si>
    <t>Zakład Profilaktyki Onkologicznej, prof. dr hab. Andrzej Deptała Szpital MSWiA (X piętro, nowe skrzydło, gabinet 10/6) ul.Wołoska 137, 02-507 Warszawa tel. 022-508-24-57</t>
  </si>
  <si>
    <t>Infromacja naukowa w zdrowiu publicznym</t>
  </si>
  <si>
    <t>NIE URUCHOMIONE W 2016/2017</t>
  </si>
  <si>
    <t>Zakład Medycyny Ratunkowej Dzieci, dr Anna Janus-Młodawska, Szpital Pediatryczny, ul. Żwirki i Wigury 63a, 02-091 Warszawa, tel. 022-317-93-01</t>
  </si>
  <si>
    <t>Zakład Biologii Medycznej, dr hab. Gabriela Olędzka, ul. Nowogrodzka 73, 02-018 Warszawa, tel. 022-625-32-23</t>
  </si>
  <si>
    <t>Przygotowanie wizualizacja i raportowanie danych w zdrowiu publicznym [PE]</t>
  </si>
  <si>
    <t>Przygotowanie wizualizacja i raportowanie danych w zdrowiu publicznym [Z]</t>
  </si>
  <si>
    <t>=</t>
  </si>
  <si>
    <t>bez praktyki</t>
  </si>
  <si>
    <t>1 rok stacjonarne studia pierwszego stopnia w. ak. 2016/2017</t>
  </si>
  <si>
    <t>2 rok stacjonarne studia pierwszego stopnia w r. ak. 2016/2017</t>
  </si>
  <si>
    <t>3 rok stacjonarne studia pierwszego stopnia w r. ak. 2016/2017</t>
  </si>
  <si>
    <t>2 rok stacjonarne studia drugiego stopnia w r. ak. 2016/2017</t>
  </si>
  <si>
    <t>1 rok stacjonarne studia drugiego stopnia w r. ak. 2016/2017</t>
  </si>
  <si>
    <t>egz.</t>
  </si>
  <si>
    <t>Zakład Medycyny Społecznej i Zdrowia Publicznego, dr hab.Aneta Nitsch-Osuch, ul.Oczki 3, 02-007 Warszawa tel. 022-621-52-56</t>
  </si>
  <si>
    <t>Zakład Pielęgniarstwa Chirurgicznego i Transplantacyjnego i Leczenia Pozaustrojowego, prof. dr hab. Piotr Małkowski, ul.Oczki 4, 02-007 Warszawa tel. 022-502-19-20</t>
  </si>
  <si>
    <t>Zakład Pielęgniarstwa Chirurgicznego i Transplantacyjnego i Leczenia Pozaustrojowego (NZS), prof. dr hab. Piotr Małkowski, ul. Oczki 4 paw. XVI, 02-007 Warszawa, tel. 022-502-19-20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</si>
</sst>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[$-10415]0.0;\-0.0;&quot;&quot;"/>
    <numFmt numFmtId="169" formatCode="[$-10415]0.0;\(0.0\)"/>
    <numFmt numFmtId="170" formatCode="[$-10415]0.00;\(0.00\)"/>
    <numFmt numFmtId="171" formatCode="[$-10415]0;\(0\)"/>
    <numFmt numFmtId="172" formatCode="0.0"/>
    <numFmt numFmtId="173" formatCode="0.0_ ;\-0.0\ 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Garamond"/>
      <family val="1"/>
    </font>
    <font>
      <b/>
      <sz val="8"/>
      <color indexed="8"/>
      <name val="Garamond"/>
      <family val="1"/>
    </font>
    <font>
      <b/>
      <sz val="7"/>
      <color indexed="8"/>
      <name val="Garamond"/>
      <family val="1"/>
    </font>
    <font>
      <sz val="8"/>
      <color indexed="8"/>
      <name val="Garamond"/>
      <family val="1"/>
    </font>
    <font>
      <b/>
      <sz val="10"/>
      <name val="Garamond"/>
      <family val="1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sz val="9"/>
      <name val="Garamond"/>
      <family val="1"/>
    </font>
    <font>
      <b/>
      <sz val="9"/>
      <name val="Garamond"/>
      <family val="1"/>
    </font>
    <font>
      <sz val="8"/>
      <name val="Garamond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Garamond"/>
      <family val="1"/>
    </font>
    <font>
      <b/>
      <sz val="9"/>
      <color indexed="10"/>
      <name val="Garamond"/>
      <family val="1"/>
    </font>
    <font>
      <sz val="9"/>
      <color indexed="10"/>
      <name val="Garamond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Garamond"/>
      <family val="1"/>
    </font>
    <font>
      <b/>
      <sz val="9"/>
      <color theme="1"/>
      <name val="Garamond"/>
      <family val="1"/>
    </font>
    <font>
      <sz val="11"/>
      <color theme="1"/>
      <name val="Garamond"/>
      <family val="1"/>
    </font>
    <font>
      <sz val="8"/>
      <color theme="1"/>
      <name val="Garamond"/>
      <family val="1"/>
    </font>
    <font>
      <b/>
      <sz val="9"/>
      <color rgb="FFFF0000"/>
      <name val="Garamond"/>
      <family val="1"/>
    </font>
    <font>
      <sz val="9"/>
      <color rgb="FFFF0000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168" fontId="6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52" applyFont="1" applyFill="1" applyBorder="1" applyAlignment="1" applyProtection="1">
      <alignment horizontal="center" vertical="center" wrapText="1"/>
      <protection locked="0"/>
    </xf>
    <xf numFmtId="0" fontId="6" fillId="33" borderId="10" xfId="52" applyFont="1" applyFill="1" applyBorder="1" applyAlignment="1" applyProtection="1">
      <alignment horizontal="center" vertical="center" wrapText="1"/>
      <protection locked="0"/>
    </xf>
    <xf numFmtId="168" fontId="6" fillId="0" borderId="10" xfId="52" applyNumberFormat="1" applyFont="1" applyBorder="1" applyAlignment="1" applyProtection="1">
      <alignment horizontal="center" vertical="center" wrapText="1"/>
      <protection locked="0"/>
    </xf>
    <xf numFmtId="0" fontId="6" fillId="0" borderId="10" xfId="52" applyFont="1" applyBorder="1" applyAlignment="1" applyProtection="1">
      <alignment horizontal="center" vertical="center" wrapText="1"/>
      <protection locked="0"/>
    </xf>
    <xf numFmtId="0" fontId="6" fillId="0" borderId="10" xfId="52" applyFont="1" applyBorder="1" applyAlignment="1" applyProtection="1">
      <alignment horizontal="center" vertical="center" wrapText="1" readingOrder="1"/>
      <protection locked="0"/>
    </xf>
    <xf numFmtId="0" fontId="52" fillId="0" borderId="10" xfId="0" applyFont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10" fillId="0" borderId="0" xfId="52" applyFont="1" applyAlignment="1">
      <alignment horizontal="center"/>
      <protection/>
    </xf>
    <xf numFmtId="0" fontId="10" fillId="0" borderId="0" xfId="52" applyFont="1" applyAlignment="1">
      <alignment horizontal="left"/>
      <protection/>
    </xf>
    <xf numFmtId="0" fontId="10" fillId="0" borderId="0" xfId="52" applyFont="1" applyBorder="1" applyAlignment="1">
      <alignment horizontal="center" vertical="center"/>
      <protection/>
    </xf>
    <xf numFmtId="0" fontId="9" fillId="0" borderId="11" xfId="52" applyFont="1" applyFill="1" applyBorder="1" applyAlignment="1" applyProtection="1">
      <alignment horizontal="center" vertical="top" wrapText="1" readingOrder="1"/>
      <protection locked="0"/>
    </xf>
    <xf numFmtId="0" fontId="9" fillId="0" borderId="10" xfId="52" applyFont="1" applyFill="1" applyBorder="1" applyAlignment="1" applyProtection="1">
      <alignment horizontal="center" vertical="top" wrapText="1" readingOrder="1"/>
      <protection locked="0"/>
    </xf>
    <xf numFmtId="0" fontId="9" fillId="0" borderId="10" xfId="52" applyFont="1" applyFill="1" applyBorder="1" applyAlignment="1" applyProtection="1">
      <alignment horizontal="center" vertical="top" wrapText="1"/>
      <protection locked="0"/>
    </xf>
    <xf numFmtId="0" fontId="9" fillId="0" borderId="10" xfId="52" applyFont="1" applyFill="1" applyBorder="1" applyAlignment="1" applyProtection="1">
      <alignment horizontal="center" vertical="center" wrapText="1" readingOrder="1"/>
      <protection locked="0"/>
    </xf>
    <xf numFmtId="0" fontId="9" fillId="0" borderId="10" xfId="52" applyFont="1" applyFill="1" applyBorder="1" applyAlignment="1" applyProtection="1">
      <alignment horizontal="left" vertical="top" wrapText="1" readingOrder="1"/>
      <protection locked="0"/>
    </xf>
    <xf numFmtId="0" fontId="9" fillId="0" borderId="11" xfId="52" applyFont="1" applyFill="1" applyBorder="1" applyAlignment="1" applyProtection="1">
      <alignment horizontal="center" vertical="center" wrapText="1" readingOrder="1"/>
      <protection locked="0"/>
    </xf>
    <xf numFmtId="0" fontId="52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 wrapText="1" readingOrder="1"/>
      <protection locked="0"/>
    </xf>
    <xf numFmtId="0" fontId="10" fillId="0" borderId="10" xfId="52" applyFont="1" applyFill="1" applyBorder="1" applyAlignment="1" applyProtection="1">
      <alignment horizontal="center" vertical="center" wrapText="1"/>
      <protection locked="0"/>
    </xf>
    <xf numFmtId="169" fontId="52" fillId="0" borderId="0" xfId="0" applyNumberFormat="1" applyFont="1" applyAlignment="1">
      <alignment horizontal="center" vertical="center"/>
    </xf>
    <xf numFmtId="0" fontId="10" fillId="0" borderId="10" xfId="52" applyFont="1" applyFill="1" applyBorder="1" applyAlignment="1" applyProtection="1">
      <alignment horizontal="center" vertical="top" wrapText="1" readingOrder="1"/>
      <protection locked="0"/>
    </xf>
    <xf numFmtId="0" fontId="8" fillId="16" borderId="10" xfId="0" applyFont="1" applyFill="1" applyBorder="1" applyAlignment="1" applyProtection="1">
      <alignment horizontal="center" vertical="center" wrapText="1" readingOrder="1"/>
      <protection locked="0"/>
    </xf>
    <xf numFmtId="0" fontId="52" fillId="33" borderId="10" xfId="0" applyFont="1" applyFill="1" applyBorder="1" applyAlignment="1" applyProtection="1">
      <alignment horizontal="center" vertical="center" wrapText="1"/>
      <protection locked="0"/>
    </xf>
    <xf numFmtId="0" fontId="6" fillId="16" borderId="10" xfId="0" applyFont="1" applyFill="1" applyBorder="1" applyAlignment="1" applyProtection="1">
      <alignment horizontal="center" vertical="center" wrapText="1" readingOrder="1"/>
      <protection locked="0"/>
    </xf>
    <xf numFmtId="0" fontId="6" fillId="0" borderId="10" xfId="0" applyFont="1" applyFill="1" applyBorder="1" applyAlignment="1" applyProtection="1">
      <alignment horizontal="center" vertical="center" wrapText="1" readingOrder="1"/>
      <protection locked="0"/>
    </xf>
    <xf numFmtId="0" fontId="6" fillId="0" borderId="11" xfId="52" applyFont="1" applyFill="1" applyBorder="1" applyAlignment="1" applyProtection="1">
      <alignment horizontal="center" vertical="center" wrapText="1" readingOrder="1"/>
      <protection locked="0"/>
    </xf>
    <xf numFmtId="0" fontId="8" fillId="16" borderId="10" xfId="0" applyFont="1" applyFill="1" applyBorder="1" applyAlignment="1" applyProtection="1">
      <alignment horizontal="center" vertical="center" wrapText="1" readingOrder="1"/>
      <protection locked="0"/>
    </xf>
    <xf numFmtId="0" fontId="8" fillId="0" borderId="11" xfId="52" applyFont="1" applyBorder="1" applyAlignment="1" applyProtection="1">
      <alignment horizontal="center" vertical="center" wrapText="1" readingOrder="1"/>
      <protection locked="0"/>
    </xf>
    <xf numFmtId="0" fontId="8" fillId="0" borderId="10" xfId="0" applyFont="1" applyFill="1" applyBorder="1" applyAlignment="1" applyProtection="1">
      <alignment horizontal="center" vertical="center" wrapText="1" readingOrder="1"/>
      <protection locked="0"/>
    </xf>
    <xf numFmtId="0" fontId="8" fillId="16" borderId="11" xfId="52" applyFont="1" applyFill="1" applyBorder="1" applyAlignment="1" applyProtection="1">
      <alignment horizontal="center" vertical="center" wrapText="1" readingOrder="1"/>
      <protection locked="0"/>
    </xf>
    <xf numFmtId="0" fontId="8" fillId="0" borderId="11" xfId="52" applyFont="1" applyFill="1" applyBorder="1" applyAlignment="1" applyProtection="1">
      <alignment horizontal="center" vertical="center" wrapText="1" readingOrder="1"/>
      <protection locked="0"/>
    </xf>
    <xf numFmtId="0" fontId="52" fillId="0" borderId="0" xfId="0" applyFont="1" applyAlignment="1">
      <alignment vertical="center"/>
    </xf>
    <xf numFmtId="0" fontId="52" fillId="0" borderId="0" xfId="0" applyFont="1" applyFill="1" applyAlignment="1">
      <alignment vertical="center"/>
    </xf>
    <xf numFmtId="0" fontId="10" fillId="0" borderId="0" xfId="52" applyFont="1" applyFill="1" applyAlignment="1">
      <alignment horizontal="center"/>
      <protection/>
    </xf>
    <xf numFmtId="0" fontId="52" fillId="0" borderId="0" xfId="0" applyFont="1" applyFill="1" applyAlignment="1">
      <alignment horizontal="center"/>
    </xf>
    <xf numFmtId="0" fontId="8" fillId="0" borderId="10" xfId="0" applyFont="1" applyBorder="1" applyAlignment="1" applyProtection="1">
      <alignment horizontal="center" vertical="top" wrapText="1" readingOrder="1"/>
      <protection locked="0"/>
    </xf>
    <xf numFmtId="0" fontId="9" fillId="0" borderId="10" xfId="52" applyFont="1" applyFill="1" applyBorder="1" applyAlignment="1" applyProtection="1">
      <alignment horizontal="left" vertical="center" wrapText="1" readingOrder="1"/>
      <protection locked="0"/>
    </xf>
    <xf numFmtId="0" fontId="53" fillId="0" borderId="10" xfId="0" applyFont="1" applyBorder="1" applyAlignment="1" applyProtection="1">
      <alignment horizontal="left" vertical="center" wrapText="1"/>
      <protection locked="0"/>
    </xf>
    <xf numFmtId="0" fontId="9" fillId="0" borderId="10" xfId="52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 readingOrder="1"/>
      <protection locked="0"/>
    </xf>
    <xf numFmtId="0" fontId="11" fillId="33" borderId="10" xfId="52" applyFont="1" applyFill="1" applyBorder="1" applyAlignment="1">
      <alignment horizontal="left" vertical="top"/>
      <protection/>
    </xf>
    <xf numFmtId="0" fontId="4" fillId="0" borderId="10" xfId="52" applyFont="1" applyFill="1" applyBorder="1" applyAlignment="1" applyProtection="1">
      <alignment horizontal="center" vertical="center" wrapText="1" readingOrder="1"/>
      <protection locked="0"/>
    </xf>
    <xf numFmtId="0" fontId="54" fillId="0" borderId="0" xfId="0" applyFont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Fill="1" applyAlignment="1">
      <alignment horizontal="center" vertical="center"/>
      <protection/>
    </xf>
    <xf numFmtId="0" fontId="4" fillId="0" borderId="11" xfId="52" applyFont="1" applyFill="1" applyBorder="1" applyAlignment="1" applyProtection="1">
      <alignment horizontal="center" vertical="center" wrapText="1" readingOrder="1"/>
      <protection locked="0"/>
    </xf>
    <xf numFmtId="0" fontId="4" fillId="0" borderId="10" xfId="52" applyFont="1" applyFill="1" applyBorder="1" applyAlignment="1" applyProtection="1">
      <alignment horizontal="center" vertical="center" wrapText="1"/>
      <protection locked="0"/>
    </xf>
    <xf numFmtId="0" fontId="7" fillId="0" borderId="10" xfId="52" applyFont="1" applyFill="1" applyBorder="1" applyAlignment="1" applyProtection="1">
      <alignment horizontal="center" vertical="center" wrapText="1" readingOrder="1"/>
      <protection locked="0"/>
    </xf>
    <xf numFmtId="0" fontId="5" fillId="0" borderId="10" xfId="52" applyFont="1" applyFill="1" applyBorder="1" applyAlignment="1" applyProtection="1">
      <alignment horizontal="center" vertical="center" wrapText="1"/>
      <protection locked="0"/>
    </xf>
    <xf numFmtId="0" fontId="6" fillId="0" borderId="10" xfId="52" applyFont="1" applyFill="1" applyBorder="1" applyAlignment="1" applyProtection="1">
      <alignment horizontal="center" vertical="center" wrapText="1" readingOrder="1"/>
      <protection locked="0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 readingOrder="1"/>
      <protection locked="0"/>
    </xf>
    <xf numFmtId="0" fontId="54" fillId="0" borderId="0" xfId="0" applyFont="1" applyAlignment="1">
      <alignment horizontal="left" vertical="center"/>
    </xf>
    <xf numFmtId="0" fontId="3" fillId="0" borderId="0" xfId="52" applyFont="1" applyAlignment="1">
      <alignment horizontal="left" vertical="center"/>
      <protection/>
    </xf>
    <xf numFmtId="0" fontId="4" fillId="0" borderId="10" xfId="52" applyFont="1" applyFill="1" applyBorder="1" applyAlignment="1" applyProtection="1">
      <alignment horizontal="left" vertical="center" wrapText="1" readingOrder="1"/>
      <protection locked="0"/>
    </xf>
    <xf numFmtId="0" fontId="7" fillId="0" borderId="0" xfId="52" applyFont="1" applyAlignment="1">
      <alignment horizontal="left" vertical="center"/>
      <protection/>
    </xf>
    <xf numFmtId="169" fontId="6" fillId="0" borderId="11" xfId="52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10" xfId="0" applyFont="1" applyBorder="1" applyAlignment="1" applyProtection="1">
      <alignment horizontal="left" vertical="center" wrapText="1" readingOrder="1"/>
      <protection locked="0"/>
    </xf>
    <xf numFmtId="168" fontId="8" fillId="16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33" borderId="10" xfId="0" applyFont="1" applyFill="1" applyBorder="1" applyAlignment="1" applyProtection="1">
      <alignment horizontal="center" vertical="center" wrapText="1" readingOrder="1"/>
      <protection locked="0"/>
    </xf>
    <xf numFmtId="169" fontId="8" fillId="16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16" borderId="12" xfId="52" applyFont="1" applyFill="1" applyBorder="1" applyAlignment="1" applyProtection="1">
      <alignment horizontal="center" vertical="center" wrapText="1" readingOrder="1"/>
      <protection locked="0"/>
    </xf>
    <xf numFmtId="0" fontId="8" fillId="16" borderId="10" xfId="52" applyFont="1" applyFill="1" applyBorder="1" applyAlignment="1" applyProtection="1">
      <alignment horizontal="center" vertical="center" wrapText="1" readingOrder="1"/>
      <protection locked="0"/>
    </xf>
    <xf numFmtId="168" fontId="8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2" xfId="52" applyFont="1" applyBorder="1" applyAlignment="1" applyProtection="1">
      <alignment horizontal="center" vertical="center" wrapText="1" readingOrder="1"/>
      <protection locked="0"/>
    </xf>
    <xf numFmtId="0" fontId="8" fillId="0" borderId="10" xfId="52" applyFont="1" applyBorder="1" applyAlignment="1" applyProtection="1">
      <alignment horizontal="center" vertical="center" wrapText="1" readingOrder="1"/>
      <protection locked="0"/>
    </xf>
    <xf numFmtId="0" fontId="8" fillId="0" borderId="10" xfId="0" applyFont="1" applyFill="1" applyBorder="1" applyAlignment="1" applyProtection="1">
      <alignment horizontal="center" vertical="top" wrapText="1" readingOrder="1"/>
      <protection locked="0"/>
    </xf>
    <xf numFmtId="0" fontId="8" fillId="0" borderId="12" xfId="52" applyFont="1" applyFill="1" applyBorder="1" applyAlignment="1" applyProtection="1">
      <alignment horizontal="center" vertical="center" wrapText="1" readingOrder="1"/>
      <protection locked="0"/>
    </xf>
    <xf numFmtId="0" fontId="8" fillId="0" borderId="10" xfId="52" applyFont="1" applyFill="1" applyBorder="1" applyAlignment="1" applyProtection="1">
      <alignment horizontal="center" vertical="center" wrapText="1" readingOrder="1"/>
      <protection locked="0"/>
    </xf>
    <xf numFmtId="0" fontId="11" fillId="0" borderId="0" xfId="52" applyFont="1" applyAlignment="1">
      <alignment horizontal="left" vertical="top"/>
      <protection/>
    </xf>
    <xf numFmtId="0" fontId="9" fillId="16" borderId="10" xfId="0" applyFont="1" applyFill="1" applyBorder="1" applyAlignment="1" applyProtection="1">
      <alignment horizontal="left" vertical="center" wrapText="1" readingOrder="1"/>
      <protection locked="0"/>
    </xf>
    <xf numFmtId="0" fontId="10" fillId="0" borderId="0" xfId="52" applyFont="1" applyAlignment="1">
      <alignment horizontal="center" vertical="center"/>
      <protection/>
    </xf>
    <xf numFmtId="0" fontId="10" fillId="0" borderId="0" xfId="52" applyFont="1" applyAlignment="1">
      <alignment horizontal="left" vertical="center"/>
      <protection/>
    </xf>
    <xf numFmtId="0" fontId="11" fillId="0" borderId="0" xfId="52" applyFont="1" applyAlignment="1">
      <alignment horizontal="left" vertical="center"/>
      <protection/>
    </xf>
    <xf numFmtId="0" fontId="10" fillId="0" borderId="0" xfId="52" applyFont="1" applyFill="1" applyAlignment="1">
      <alignment horizontal="center" vertical="center"/>
      <protection/>
    </xf>
    <xf numFmtId="0" fontId="9" fillId="0" borderId="10" xfId="52" applyFont="1" applyFill="1" applyBorder="1" applyAlignment="1" applyProtection="1">
      <alignment horizontal="center" vertical="center" wrapText="1"/>
      <protection locked="0"/>
    </xf>
    <xf numFmtId="0" fontId="10" fillId="0" borderId="10" xfId="52" applyFont="1" applyFill="1" applyBorder="1" applyAlignment="1" applyProtection="1">
      <alignment horizontal="center" vertical="center" wrapText="1" readingOrder="1"/>
      <protection locked="0"/>
    </xf>
    <xf numFmtId="0" fontId="52" fillId="0" borderId="10" xfId="0" applyFont="1" applyFill="1" applyBorder="1" applyAlignment="1">
      <alignment horizontal="center" vertical="center" wrapText="1"/>
    </xf>
    <xf numFmtId="169" fontId="10" fillId="16" borderId="10" xfId="52" applyNumberFormat="1" applyFont="1" applyFill="1" applyBorder="1" applyAlignment="1" applyProtection="1">
      <alignment horizontal="center" vertical="center" wrapText="1"/>
      <protection locked="0"/>
    </xf>
    <xf numFmtId="0" fontId="10" fillId="16" borderId="10" xfId="52" applyFont="1" applyFill="1" applyBorder="1" applyAlignment="1" applyProtection="1">
      <alignment horizontal="center" vertical="center" wrapText="1"/>
      <protection locked="0"/>
    </xf>
    <xf numFmtId="0" fontId="52" fillId="16" borderId="10" xfId="0" applyFont="1" applyFill="1" applyBorder="1" applyAlignment="1">
      <alignment horizontal="center" vertical="center"/>
    </xf>
    <xf numFmtId="0" fontId="10" fillId="33" borderId="10" xfId="52" applyFont="1" applyFill="1" applyBorder="1" applyAlignment="1">
      <alignment horizontal="center" vertical="center"/>
      <protection/>
    </xf>
    <xf numFmtId="0" fontId="11" fillId="33" borderId="10" xfId="52" applyFont="1" applyFill="1" applyBorder="1" applyAlignment="1">
      <alignment horizontal="left" vertical="center"/>
      <protection/>
    </xf>
    <xf numFmtId="173" fontId="11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Alignment="1">
      <alignment horizontal="left" vertical="center"/>
    </xf>
    <xf numFmtId="0" fontId="55" fillId="16" borderId="10" xfId="0" applyFont="1" applyFill="1" applyBorder="1" applyAlignment="1">
      <alignment horizontal="center" vertical="center" wrapText="1"/>
    </xf>
    <xf numFmtId="0" fontId="52" fillId="16" borderId="10" xfId="0" applyFont="1" applyFill="1" applyBorder="1" applyAlignment="1">
      <alignment horizontal="center" vertical="center" wrapText="1"/>
    </xf>
    <xf numFmtId="169" fontId="8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0" borderId="0" xfId="52" applyFont="1" applyAlignment="1">
      <alignment horizontal="center" vertical="center"/>
      <protection/>
    </xf>
    <xf numFmtId="0" fontId="11" fillId="33" borderId="10" xfId="52" applyFont="1" applyFill="1" applyBorder="1" applyAlignment="1">
      <alignment horizontal="center" vertical="center"/>
      <protection/>
    </xf>
    <xf numFmtId="168" fontId="8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52" applyFont="1" applyFill="1" applyBorder="1" applyAlignment="1" applyProtection="1">
      <alignment horizontal="center" vertical="center" wrapText="1"/>
      <protection locked="0"/>
    </xf>
    <xf numFmtId="0" fontId="8" fillId="33" borderId="10" xfId="52" applyFont="1" applyFill="1" applyBorder="1" applyAlignment="1" applyProtection="1">
      <alignment horizontal="center" vertical="center" wrapText="1"/>
      <protection locked="0"/>
    </xf>
    <xf numFmtId="0" fontId="8" fillId="0" borderId="10" xfId="52" applyFont="1" applyFill="1" applyBorder="1" applyAlignment="1" applyProtection="1">
      <alignment horizontal="center" vertical="top" wrapText="1" readingOrder="1"/>
      <protection locked="0"/>
    </xf>
    <xf numFmtId="169" fontId="8" fillId="0" borderId="11" xfId="52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0" xfId="52" applyFont="1" applyBorder="1" applyAlignment="1" applyProtection="1">
      <alignment horizontal="left" vertical="center" wrapText="1" readingOrder="1"/>
      <protection locked="0"/>
    </xf>
    <xf numFmtId="168" fontId="8" fillId="0" borderId="10" xfId="52" applyNumberFormat="1" applyFont="1" applyBorder="1" applyAlignment="1" applyProtection="1">
      <alignment horizontal="center" vertical="center" wrapText="1"/>
      <protection locked="0"/>
    </xf>
    <xf numFmtId="0" fontId="8" fillId="0" borderId="10" xfId="52" applyFont="1" applyBorder="1" applyAlignment="1" applyProtection="1">
      <alignment horizontal="center" vertical="center" wrapText="1"/>
      <protection locked="0"/>
    </xf>
    <xf numFmtId="0" fontId="8" fillId="0" borderId="10" xfId="52" applyFont="1" applyBorder="1" applyAlignment="1" applyProtection="1">
      <alignment horizontal="center" vertical="top" wrapText="1" readingOrder="1"/>
      <protection locked="0"/>
    </xf>
    <xf numFmtId="168" fontId="8" fillId="0" borderId="13" xfId="52" applyNumberFormat="1" applyFont="1" applyBorder="1" applyAlignment="1" applyProtection="1">
      <alignment horizontal="center" vertical="center" wrapText="1"/>
      <protection locked="0"/>
    </xf>
    <xf numFmtId="0" fontId="11" fillId="33" borderId="10" xfId="52" applyFont="1" applyFill="1" applyBorder="1" applyAlignment="1">
      <alignment horizontal="center"/>
      <protection/>
    </xf>
    <xf numFmtId="168" fontId="11" fillId="33" borderId="10" xfId="52" applyNumberFormat="1" applyFont="1" applyFill="1" applyBorder="1" applyAlignment="1" applyProtection="1">
      <alignment horizontal="center" vertical="top" wrapText="1"/>
      <protection locked="0"/>
    </xf>
    <xf numFmtId="169" fontId="11" fillId="33" borderId="11" xfId="52" applyNumberFormat="1" applyFont="1" applyFill="1" applyBorder="1" applyAlignment="1" applyProtection="1">
      <alignment horizontal="center" vertical="top" wrapText="1"/>
      <protection locked="0"/>
    </xf>
    <xf numFmtId="0" fontId="11" fillId="33" borderId="10" xfId="52" applyFont="1" applyFill="1" applyBorder="1" applyAlignment="1" applyProtection="1">
      <alignment horizontal="center" vertical="top" wrapText="1"/>
      <protection locked="0"/>
    </xf>
    <xf numFmtId="169" fontId="8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0" xfId="0" applyFont="1" applyBorder="1" applyAlignment="1" applyProtection="1">
      <alignment horizontal="left" vertical="center" wrapText="1" readingOrder="1"/>
      <protection locked="0"/>
    </xf>
    <xf numFmtId="168" fontId="8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8" fillId="0" borderId="10" xfId="0" applyFont="1" applyBorder="1" applyAlignment="1" applyProtection="1">
      <alignment horizontal="center" vertical="center" wrapText="1" readingOrder="1"/>
      <protection locked="0"/>
    </xf>
    <xf numFmtId="0" fontId="9" fillId="16" borderId="10" xfId="52" applyFont="1" applyFill="1" applyBorder="1" applyAlignment="1" applyProtection="1">
      <alignment horizontal="center" vertical="center" wrapText="1" readingOrder="1"/>
      <protection locked="0"/>
    </xf>
    <xf numFmtId="0" fontId="6" fillId="0" borderId="10" xfId="0" applyFont="1" applyFill="1" applyBorder="1" applyAlignment="1" applyProtection="1">
      <alignment horizontal="center" vertical="top" wrapText="1" readingOrder="1"/>
      <protection locked="0"/>
    </xf>
    <xf numFmtId="168" fontId="11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6" fillId="16" borderId="10" xfId="0" applyFont="1" applyFill="1" applyBorder="1" applyAlignment="1" applyProtection="1">
      <alignment horizontal="center" vertical="top" wrapText="1" readingOrder="1"/>
      <protection locked="0"/>
    </xf>
    <xf numFmtId="169" fontId="11" fillId="33" borderId="11" xfId="52" applyNumberFormat="1" applyFont="1" applyFill="1" applyBorder="1" applyAlignment="1" applyProtection="1">
      <alignment horizontal="center" vertical="center" wrapText="1"/>
      <protection locked="0"/>
    </xf>
    <xf numFmtId="169" fontId="11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8" fillId="16" borderId="10" xfId="0" applyFont="1" applyFill="1" applyBorder="1" applyAlignment="1" applyProtection="1">
      <alignment horizontal="center" vertical="top" wrapText="1" readingOrder="1"/>
      <protection locked="0"/>
    </xf>
    <xf numFmtId="1" fontId="8" fillId="16" borderId="10" xfId="0" applyNumberFormat="1" applyFont="1" applyFill="1" applyBorder="1" applyAlignment="1" applyProtection="1">
      <alignment horizontal="center" vertical="center" wrapText="1" readingOrder="1"/>
      <protection locked="0"/>
    </xf>
    <xf numFmtId="1" fontId="8" fillId="16" borderId="10" xfId="52" applyNumberFormat="1" applyFont="1" applyFill="1" applyBorder="1" applyAlignment="1" applyProtection="1">
      <alignment horizontal="center" vertical="center" wrapText="1" readingOrder="1"/>
      <protection locked="0"/>
    </xf>
    <xf numFmtId="1" fontId="8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1" fontId="8" fillId="0" borderId="10" xfId="52" applyNumberFormat="1" applyFont="1" applyBorder="1" applyAlignment="1" applyProtection="1">
      <alignment horizontal="center" vertical="center" wrapText="1" readingOrder="1"/>
      <protection locked="0"/>
    </xf>
    <xf numFmtId="0" fontId="10" fillId="0" borderId="0" xfId="52" applyFont="1" applyAlignment="1">
      <alignment vertical="center"/>
      <protection/>
    </xf>
    <xf numFmtId="0" fontId="10" fillId="0" borderId="0" xfId="52" applyFont="1" applyFill="1" applyAlignment="1">
      <alignment vertical="center"/>
      <protection/>
    </xf>
    <xf numFmtId="0" fontId="52" fillId="0" borderId="10" xfId="0" applyFont="1" applyBorder="1" applyAlignment="1">
      <alignment horizontal="center" vertical="center" wrapText="1"/>
    </xf>
    <xf numFmtId="1" fontId="52" fillId="0" borderId="10" xfId="0" applyNumberFormat="1" applyFont="1" applyBorder="1" applyAlignment="1">
      <alignment horizontal="center" vertical="center"/>
    </xf>
    <xf numFmtId="1" fontId="52" fillId="16" borderId="10" xfId="0" applyNumberFormat="1" applyFont="1" applyFill="1" applyBorder="1" applyAlignment="1">
      <alignment horizontal="center" vertical="center"/>
    </xf>
    <xf numFmtId="172" fontId="53" fillId="0" borderId="0" xfId="0" applyNumberFormat="1" applyFont="1" applyFill="1" applyAlignment="1">
      <alignment vertical="center"/>
    </xf>
    <xf numFmtId="0" fontId="11" fillId="0" borderId="10" xfId="52" applyFont="1" applyFill="1" applyBorder="1" applyAlignment="1" applyProtection="1">
      <alignment horizontal="center" vertical="center" wrapText="1" readingOrder="1"/>
      <protection locked="0"/>
    </xf>
    <xf numFmtId="169" fontId="52" fillId="0" borderId="0" xfId="0" applyNumberFormat="1" applyFont="1" applyFill="1" applyAlignment="1">
      <alignment horizontal="center" vertical="center"/>
    </xf>
    <xf numFmtId="0" fontId="7" fillId="33" borderId="11" xfId="52" applyFont="1" applyFill="1" applyBorder="1" applyAlignment="1">
      <alignment horizontal="center" vertical="center"/>
      <protection/>
    </xf>
    <xf numFmtId="168" fontId="7" fillId="33" borderId="10" xfId="52" applyNumberFormat="1" applyFont="1" applyFill="1" applyBorder="1" applyAlignment="1" applyProtection="1">
      <alignment horizontal="center" vertical="center" wrapText="1"/>
      <protection locked="0"/>
    </xf>
    <xf numFmtId="169" fontId="7" fillId="33" borderId="11" xfId="52" applyNumberFormat="1" applyFont="1" applyFill="1" applyBorder="1" applyAlignment="1" applyProtection="1">
      <alignment horizontal="center" vertical="center" wrapText="1"/>
      <protection locked="0"/>
    </xf>
    <xf numFmtId="169" fontId="7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52" applyFont="1" applyFill="1" applyBorder="1" applyAlignment="1">
      <alignment horizontal="left" vertical="center"/>
      <protection/>
    </xf>
    <xf numFmtId="0" fontId="52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10" fillId="0" borderId="0" xfId="52" applyFont="1" applyFill="1" applyBorder="1" applyAlignment="1">
      <alignment horizontal="center" vertical="center"/>
      <protection/>
    </xf>
    <xf numFmtId="0" fontId="52" fillId="0" borderId="14" xfId="0" applyFont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 applyProtection="1">
      <alignment horizontal="center" vertical="center" wrapText="1"/>
      <protection locked="0"/>
    </xf>
    <xf numFmtId="168" fontId="10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52" applyFont="1" applyFill="1" applyBorder="1" applyAlignment="1" applyProtection="1">
      <alignment horizontal="center" vertical="center" wrapText="1" readingOrder="1"/>
      <protection locked="0"/>
    </xf>
    <xf numFmtId="0" fontId="8" fillId="0" borderId="0" xfId="52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 readingOrder="1"/>
      <protection locked="0"/>
    </xf>
    <xf numFmtId="168" fontId="8" fillId="0" borderId="0" xfId="52" applyNumberFormat="1" applyFont="1" applyFill="1" applyBorder="1" applyAlignment="1" applyProtection="1">
      <alignment horizontal="center" vertical="center" wrapText="1"/>
      <protection locked="0"/>
    </xf>
    <xf numFmtId="169" fontId="8" fillId="0" borderId="0" xfId="52" applyNumberFormat="1" applyFont="1" applyFill="1" applyBorder="1" applyAlignment="1" applyProtection="1">
      <alignment horizontal="center" vertical="center" wrapText="1" readingOrder="1"/>
      <protection locked="0"/>
    </xf>
    <xf numFmtId="169" fontId="8" fillId="0" borderId="10" xfId="52" applyNumberFormat="1" applyFont="1" applyFill="1" applyBorder="1" applyAlignment="1" applyProtection="1">
      <alignment horizontal="center" vertical="center" wrapText="1" readingOrder="1"/>
      <protection locked="0"/>
    </xf>
    <xf numFmtId="171" fontId="8" fillId="0" borderId="10" xfId="52" applyNumberFormat="1" applyFont="1" applyFill="1" applyBorder="1" applyAlignment="1" applyProtection="1">
      <alignment horizontal="center" vertical="center" wrapText="1" readingOrder="1"/>
      <protection locked="0"/>
    </xf>
    <xf numFmtId="0" fontId="8" fillId="33" borderId="10" xfId="52" applyFont="1" applyFill="1" applyBorder="1" applyAlignment="1" applyProtection="1">
      <alignment horizontal="center" vertical="center" wrapText="1" readingOrder="1"/>
      <protection locked="0"/>
    </xf>
    <xf numFmtId="0" fontId="52" fillId="0" borderId="0" xfId="0" applyFont="1" applyBorder="1" applyAlignment="1" applyProtection="1">
      <alignment horizontal="center" vertical="center" wrapText="1" readingOrder="1"/>
      <protection locked="0"/>
    </xf>
    <xf numFmtId="0" fontId="52" fillId="0" borderId="0" xfId="0" applyFont="1" applyFill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top" wrapText="1" readingOrder="1"/>
      <protection locked="0"/>
    </xf>
    <xf numFmtId="0" fontId="8" fillId="16" borderId="10" xfId="0" applyFont="1" applyFill="1" applyBorder="1" applyAlignment="1" applyProtection="1">
      <alignment horizontal="center" vertical="top" wrapText="1" readingOrder="1"/>
      <protection locked="0"/>
    </xf>
    <xf numFmtId="0" fontId="56" fillId="0" borderId="0" xfId="52" applyFont="1" applyFill="1" applyAlignment="1">
      <alignment horizontal="center" vertical="center"/>
      <protection/>
    </xf>
    <xf numFmtId="0" fontId="57" fillId="0" borderId="10" xfId="0" applyFont="1" applyBorder="1" applyAlignment="1">
      <alignment horizontal="center" vertical="center"/>
    </xf>
    <xf numFmtId="0" fontId="9" fillId="35" borderId="10" xfId="52" applyFont="1" applyFill="1" applyBorder="1" applyAlignment="1" applyProtection="1">
      <alignment horizontal="center" vertical="center" wrapText="1" readingOrder="1"/>
      <protection locked="0"/>
    </xf>
    <xf numFmtId="0" fontId="8" fillId="35" borderId="10" xfId="52" applyFont="1" applyFill="1" applyBorder="1" applyAlignment="1" applyProtection="1">
      <alignment horizontal="center" vertical="center" wrapText="1" readingOrder="1"/>
      <protection locked="0"/>
    </xf>
    <xf numFmtId="0" fontId="57" fillId="16" borderId="10" xfId="0" applyFont="1" applyFill="1" applyBorder="1" applyAlignment="1">
      <alignment horizontal="center" vertical="center"/>
    </xf>
    <xf numFmtId="0" fontId="52" fillId="16" borderId="10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center" wrapText="1"/>
    </xf>
    <xf numFmtId="0" fontId="8" fillId="16" borderId="10" xfId="0" applyFont="1" applyFill="1" applyBorder="1" applyAlignment="1" applyProtection="1">
      <alignment horizontal="center" wrapText="1" readingOrder="1"/>
      <protection locked="0"/>
    </xf>
    <xf numFmtId="0" fontId="8" fillId="0" borderId="10" xfId="0" applyFont="1" applyBorder="1" applyAlignment="1" applyProtection="1">
      <alignment horizontal="center" wrapText="1" readingOrder="1"/>
      <protection locked="0"/>
    </xf>
    <xf numFmtId="0" fontId="55" fillId="0" borderId="10" xfId="0" applyFont="1" applyBorder="1" applyAlignment="1">
      <alignment horizontal="center" wrapText="1"/>
    </xf>
    <xf numFmtId="0" fontId="8" fillId="16" borderId="10" xfId="0" applyFont="1" applyFill="1" applyBorder="1" applyAlignment="1" applyProtection="1">
      <alignment horizontal="center" wrapText="1" readingOrder="1"/>
      <protection locked="0"/>
    </xf>
    <xf numFmtId="0" fontId="8" fillId="0" borderId="10" xfId="0" applyFont="1" applyFill="1" applyBorder="1" applyAlignment="1" applyProtection="1">
      <alignment horizontal="center" wrapText="1" readingOrder="1"/>
      <protection locked="0"/>
    </xf>
    <xf numFmtId="0" fontId="6" fillId="16" borderId="10" xfId="52" applyFont="1" applyFill="1" applyBorder="1" applyAlignment="1" applyProtection="1">
      <alignment horizontal="center" wrapText="1" readingOrder="1"/>
      <protection locked="0"/>
    </xf>
    <xf numFmtId="0" fontId="6" fillId="0" borderId="10" xfId="52" applyFont="1" applyBorder="1" applyAlignment="1" applyProtection="1">
      <alignment horizontal="center" wrapText="1" readingOrder="1"/>
      <protection locked="0"/>
    </xf>
    <xf numFmtId="0" fontId="8" fillId="0" borderId="10" xfId="0" applyFont="1" applyBorder="1" applyAlignment="1" applyProtection="1">
      <alignment horizontal="center" wrapText="1" readingOrder="1"/>
      <protection locked="0"/>
    </xf>
    <xf numFmtId="0" fontId="11" fillId="16" borderId="10" xfId="0" applyFont="1" applyFill="1" applyBorder="1" applyAlignment="1" applyProtection="1">
      <alignment horizontal="left" vertical="center" wrapText="1" readingOrder="1"/>
      <protection locked="0"/>
    </xf>
    <xf numFmtId="168" fontId="10" fillId="16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16" borderId="10" xfId="0" applyFont="1" applyFill="1" applyBorder="1" applyAlignment="1" applyProtection="1">
      <alignment horizontal="center" vertical="center" wrapText="1" readingOrder="1"/>
      <protection locked="0"/>
    </xf>
    <xf numFmtId="0" fontId="12" fillId="16" borderId="10" xfId="0" applyFont="1" applyFill="1" applyBorder="1" applyAlignment="1">
      <alignment horizontal="center" vertical="center" wrapText="1"/>
    </xf>
    <xf numFmtId="169" fontId="10" fillId="16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16" borderId="10" xfId="0" applyFont="1" applyFill="1" applyBorder="1" applyAlignment="1">
      <alignment horizontal="center" vertical="center"/>
    </xf>
    <xf numFmtId="0" fontId="11" fillId="0" borderId="10" xfId="0" applyFont="1" applyBorder="1" applyAlignment="1" applyProtection="1">
      <alignment horizontal="left" vertical="center" wrapText="1" readingOrder="1"/>
      <protection locked="0"/>
    </xf>
    <xf numFmtId="168" fontId="10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0" fillId="0" borderId="10" xfId="0" applyFont="1" applyBorder="1" applyAlignment="1" applyProtection="1">
      <alignment horizontal="center" vertical="center" wrapText="1" readingOrder="1"/>
      <protection locked="0"/>
    </xf>
    <xf numFmtId="0" fontId="12" fillId="0" borderId="10" xfId="0" applyFont="1" applyBorder="1" applyAlignment="1">
      <alignment horizontal="center" vertical="center" wrapText="1"/>
    </xf>
    <xf numFmtId="169" fontId="10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right" vertical="center" wrapText="1"/>
    </xf>
    <xf numFmtId="168" fontId="12" fillId="0" borderId="10" xfId="52" applyNumberFormat="1" applyFont="1" applyBorder="1" applyAlignment="1" applyProtection="1">
      <alignment horizontal="center" vertical="center" wrapText="1"/>
      <protection locked="0"/>
    </xf>
    <xf numFmtId="0" fontId="54" fillId="0" borderId="0" xfId="0" applyFont="1" applyAlignment="1">
      <alignment horizontal="right" vertical="center"/>
    </xf>
    <xf numFmtId="0" fontId="52" fillId="0" borderId="0" xfId="0" applyFont="1" applyAlignment="1">
      <alignment horizontal="right" vertical="center"/>
    </xf>
    <xf numFmtId="0" fontId="52" fillId="0" borderId="15" xfId="0" applyFont="1" applyFill="1" applyBorder="1" applyAlignment="1">
      <alignment horizontal="left" vertical="center"/>
    </xf>
    <xf numFmtId="0" fontId="11" fillId="0" borderId="0" xfId="52" applyFont="1" applyAlignment="1">
      <alignment horizontal="left" vertical="center"/>
      <protection/>
    </xf>
    <xf numFmtId="168" fontId="8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52" applyFont="1" applyFill="1" applyBorder="1" applyAlignment="1" applyProtection="1">
      <alignment horizontal="center" vertical="center" wrapText="1" readingOrder="1"/>
      <protection locked="0"/>
    </xf>
    <xf numFmtId="0" fontId="11" fillId="0" borderId="10" xfId="52" applyFont="1" applyFill="1" applyBorder="1" applyAlignment="1" applyProtection="1">
      <alignment horizontal="center" vertical="center" wrapText="1"/>
      <protection locked="0"/>
    </xf>
    <xf numFmtId="0" fontId="11" fillId="33" borderId="10" xfId="52" applyFont="1" applyFill="1" applyBorder="1" applyAlignment="1" applyProtection="1">
      <alignment horizontal="center" vertical="center" wrapText="1"/>
      <protection locked="0"/>
    </xf>
    <xf numFmtId="0" fontId="8" fillId="33" borderId="16" xfId="52" applyFont="1" applyFill="1" applyBorder="1" applyAlignment="1" applyProtection="1">
      <alignment horizontal="center" vertical="center" wrapText="1"/>
      <protection locked="0"/>
    </xf>
    <xf numFmtId="0" fontId="8" fillId="33" borderId="13" xfId="52" applyFont="1" applyFill="1" applyBorder="1" applyAlignment="1" applyProtection="1">
      <alignment horizontal="center" vertical="center" wrapText="1"/>
      <protection locked="0"/>
    </xf>
    <xf numFmtId="0" fontId="8" fillId="0" borderId="16" xfId="52" applyFont="1" applyFill="1" applyBorder="1" applyAlignment="1" applyProtection="1">
      <alignment horizontal="center" vertical="center" wrapText="1"/>
      <protection locked="0"/>
    </xf>
    <xf numFmtId="0" fontId="8" fillId="0" borderId="13" xfId="52" applyFont="1" applyFill="1" applyBorder="1" applyAlignment="1" applyProtection="1">
      <alignment horizontal="center" vertical="center" wrapText="1"/>
      <protection locked="0"/>
    </xf>
    <xf numFmtId="168" fontId="8" fillId="0" borderId="16" xfId="52" applyNumberFormat="1" applyFont="1" applyBorder="1" applyAlignment="1" applyProtection="1">
      <alignment horizontal="center" vertical="center" wrapText="1"/>
      <protection locked="0"/>
    </xf>
    <xf numFmtId="168" fontId="8" fillId="0" borderId="13" xfId="52" applyNumberFormat="1" applyFont="1" applyBorder="1" applyAlignment="1" applyProtection="1">
      <alignment horizontal="center" vertical="center" wrapText="1"/>
      <protection locked="0"/>
    </xf>
    <xf numFmtId="0" fontId="52" fillId="0" borderId="15" xfId="0" applyFont="1" applyBorder="1" applyAlignment="1">
      <alignment horizontal="left" vertical="center"/>
    </xf>
    <xf numFmtId="0" fontId="4" fillId="0" borderId="10" xfId="52" applyFont="1" applyFill="1" applyBorder="1" applyAlignment="1" applyProtection="1">
      <alignment horizontal="center" vertical="center" wrapText="1" readingOrder="1"/>
      <protection locked="0"/>
    </xf>
    <xf numFmtId="0" fontId="7" fillId="0" borderId="10" xfId="52" applyFont="1" applyFill="1" applyBorder="1" applyAlignment="1" applyProtection="1">
      <alignment horizontal="center" vertical="center" wrapText="1"/>
      <protection locked="0"/>
    </xf>
    <xf numFmtId="0" fontId="7" fillId="33" borderId="10" xfId="52" applyFont="1" applyFill="1" applyBorder="1" applyAlignment="1" applyProtection="1">
      <alignment horizontal="center" vertical="center" wrapText="1"/>
      <protection locked="0"/>
    </xf>
    <xf numFmtId="168" fontId="6" fillId="0" borderId="16" xfId="52" applyNumberFormat="1" applyFont="1" applyBorder="1" applyAlignment="1" applyProtection="1">
      <alignment horizontal="center" vertical="center" wrapText="1"/>
      <protection locked="0"/>
    </xf>
    <xf numFmtId="168" fontId="6" fillId="0" borderId="17" xfId="52" applyNumberFormat="1" applyFont="1" applyBorder="1" applyAlignment="1" applyProtection="1">
      <alignment horizontal="center" vertical="center" wrapText="1"/>
      <protection locked="0"/>
    </xf>
    <xf numFmtId="168" fontId="6" fillId="0" borderId="13" xfId="52" applyNumberFormat="1" applyFont="1" applyBorder="1" applyAlignment="1" applyProtection="1">
      <alignment horizontal="center" vertical="center" wrapText="1"/>
      <protection locked="0"/>
    </xf>
    <xf numFmtId="0" fontId="7" fillId="0" borderId="0" xfId="52" applyFont="1" applyAlignment="1">
      <alignment horizontal="left" vertical="center"/>
      <protection/>
    </xf>
    <xf numFmtId="0" fontId="10" fillId="0" borderId="10" xfId="52" applyFont="1" applyFill="1" applyBorder="1" applyAlignment="1" applyProtection="1">
      <alignment vertical="center" wrapText="1"/>
      <protection locked="0"/>
    </xf>
    <xf numFmtId="168" fontId="8" fillId="16" borderId="16" xfId="0" applyNumberFormat="1" applyFont="1" applyFill="1" applyBorder="1" applyAlignment="1" applyProtection="1">
      <alignment horizontal="center" vertical="center" wrapText="1" readingOrder="1"/>
      <protection locked="0"/>
    </xf>
    <xf numFmtId="168" fontId="8" fillId="16" borderId="13" xfId="0" applyNumberFormat="1" applyFont="1" applyFill="1" applyBorder="1" applyAlignment="1" applyProtection="1">
      <alignment horizontal="center" vertical="center" wrapText="1" readingOrder="1"/>
      <protection locked="0"/>
    </xf>
    <xf numFmtId="168" fontId="8" fillId="0" borderId="16" xfId="0" applyNumberFormat="1" applyFont="1" applyFill="1" applyBorder="1" applyAlignment="1" applyProtection="1">
      <alignment horizontal="center" vertical="center" wrapText="1" readingOrder="1"/>
      <protection locked="0"/>
    </xf>
    <xf numFmtId="168" fontId="8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168" fontId="8" fillId="16" borderId="17" xfId="0" applyNumberFormat="1" applyFont="1" applyFill="1" applyBorder="1" applyAlignment="1" applyProtection="1">
      <alignment horizontal="center" vertical="center" wrapText="1" readingOrder="1"/>
      <protection locked="0"/>
    </xf>
    <xf numFmtId="168" fontId="8" fillId="0" borderId="17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33" borderId="16" xfId="0" applyFont="1" applyFill="1" applyBorder="1" applyAlignment="1" applyProtection="1">
      <alignment horizontal="center" vertical="center" wrapText="1" readingOrder="1"/>
      <protection locked="0"/>
    </xf>
    <xf numFmtId="0" fontId="8" fillId="33" borderId="17" xfId="0" applyFont="1" applyFill="1" applyBorder="1" applyAlignment="1" applyProtection="1">
      <alignment horizontal="center" vertical="center" wrapText="1" readingOrder="1"/>
      <protection locked="0"/>
    </xf>
    <xf numFmtId="0" fontId="8" fillId="33" borderId="13" xfId="0" applyFont="1" applyFill="1" applyBorder="1" applyAlignment="1" applyProtection="1">
      <alignment horizontal="center" vertical="center" wrapText="1" readingOrder="1"/>
      <protection locked="0"/>
    </xf>
    <xf numFmtId="0" fontId="10" fillId="0" borderId="10" xfId="52" applyFont="1" applyFill="1" applyBorder="1" applyAlignment="1" applyProtection="1">
      <alignment horizontal="center" vertical="center" wrapText="1"/>
      <protection locked="0"/>
    </xf>
    <xf numFmtId="168" fontId="8" fillId="0" borderId="16" xfId="0" applyNumberFormat="1" applyFont="1" applyBorder="1" applyAlignment="1" applyProtection="1">
      <alignment horizontal="center" vertical="center" wrapText="1" readingOrder="1"/>
      <protection locked="0"/>
    </xf>
    <xf numFmtId="168" fontId="8" fillId="0" borderId="13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10" xfId="52" applyFont="1" applyFill="1" applyBorder="1" applyAlignment="1" applyProtection="1">
      <alignment horizontal="center" vertical="top" wrapText="1" readingOrder="1"/>
      <protection locked="0"/>
    </xf>
    <xf numFmtId="0" fontId="10" fillId="0" borderId="10" xfId="52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28575</xdr:rowOff>
    </xdr:from>
    <xdr:to>
      <xdr:col>1</xdr:col>
      <xdr:colOff>1104900</xdr:colOff>
      <xdr:row>5</xdr:row>
      <xdr:rowOff>66675</xdr:rowOff>
    </xdr:to>
    <xdr:pic>
      <xdr:nvPicPr>
        <xdr:cNvPr id="1" name="Picture 0" descr="e87ed3f0-80d9-4002-b4ee-b0531f397e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80975"/>
          <a:ext cx="990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971550</xdr:colOff>
      <xdr:row>5</xdr:row>
      <xdr:rowOff>47625</xdr:rowOff>
    </xdr:to>
    <xdr:pic>
      <xdr:nvPicPr>
        <xdr:cNvPr id="1" name="Picture 0" descr="e87ed3f0-80d9-4002-b4ee-b0531f397e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52400"/>
          <a:ext cx="971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28575</xdr:rowOff>
    </xdr:from>
    <xdr:to>
      <xdr:col>1</xdr:col>
      <xdr:colOff>942975</xdr:colOff>
      <xdr:row>5</xdr:row>
      <xdr:rowOff>47625</xdr:rowOff>
    </xdr:to>
    <xdr:pic>
      <xdr:nvPicPr>
        <xdr:cNvPr id="1" name="Picture 0" descr="e87ed3f0-80d9-4002-b4ee-b0531f397e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19075"/>
          <a:ext cx="942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</xdr:col>
      <xdr:colOff>1095375</xdr:colOff>
      <xdr:row>5</xdr:row>
      <xdr:rowOff>123825</xdr:rowOff>
    </xdr:to>
    <xdr:pic>
      <xdr:nvPicPr>
        <xdr:cNvPr id="1" name="Picture 0" descr="e87ed3f0-80d9-4002-b4ee-b0531f397e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61925"/>
          <a:ext cx="1095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38100</xdr:rowOff>
    </xdr:from>
    <xdr:to>
      <xdr:col>1</xdr:col>
      <xdr:colOff>1000125</xdr:colOff>
      <xdr:row>5</xdr:row>
      <xdr:rowOff>38100</xdr:rowOff>
    </xdr:to>
    <xdr:pic>
      <xdr:nvPicPr>
        <xdr:cNvPr id="1" name="Picture 0" descr="e87ed3f0-80d9-4002-b4ee-b0531f397e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80975"/>
          <a:ext cx="1000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171450</xdr:rowOff>
    </xdr:from>
    <xdr:to>
      <xdr:col>1</xdr:col>
      <xdr:colOff>1190625</xdr:colOff>
      <xdr:row>5</xdr:row>
      <xdr:rowOff>19050</xdr:rowOff>
    </xdr:to>
    <xdr:pic>
      <xdr:nvPicPr>
        <xdr:cNvPr id="1" name="Picture 0" descr="e87ed3f0-80d9-4002-b4ee-b0531f397e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42875"/>
          <a:ext cx="1000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114300</xdr:rowOff>
    </xdr:from>
    <xdr:to>
      <xdr:col>1</xdr:col>
      <xdr:colOff>1000125</xdr:colOff>
      <xdr:row>5</xdr:row>
      <xdr:rowOff>0</xdr:rowOff>
    </xdr:to>
    <xdr:pic>
      <xdr:nvPicPr>
        <xdr:cNvPr id="1" name="Picture 0" descr="e87ed3f0-80d9-4002-b4ee-b0531f397e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0"/>
          <a:ext cx="971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view="pageBreakPreview" zoomScaleSheetLayoutView="100" zoomScalePageLayoutView="0" workbookViewId="0" topLeftCell="A1">
      <selection activeCell="F17" sqref="F17"/>
    </sheetView>
  </sheetViews>
  <sheetFormatPr defaultColWidth="8.796875" defaultRowHeight="14.25"/>
  <cols>
    <col min="1" max="1" width="4.8984375" style="11" customWidth="1"/>
    <col min="2" max="2" width="22.09765625" style="92" customWidth="1"/>
    <col min="3" max="5" width="5.8984375" style="11" customWidth="1"/>
    <col min="6" max="6" width="40.8984375" style="140" customWidth="1"/>
    <col min="7" max="7" width="6.59765625" style="11" customWidth="1"/>
    <col min="8" max="8" width="4.69921875" style="12" customWidth="1"/>
    <col min="9" max="13" width="4.69921875" style="11" customWidth="1"/>
    <col min="14" max="16384" width="9" style="11" customWidth="1"/>
  </cols>
  <sheetData>
    <row r="1" spans="17:255" ht="12"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  <c r="EW1" s="141"/>
      <c r="EX1" s="141"/>
      <c r="EY1" s="141"/>
      <c r="EZ1" s="141"/>
      <c r="FA1" s="141"/>
      <c r="FB1" s="141"/>
      <c r="FC1" s="141"/>
      <c r="FD1" s="141"/>
      <c r="FE1" s="141"/>
      <c r="FF1" s="141"/>
      <c r="FG1" s="141"/>
      <c r="FH1" s="141"/>
      <c r="FI1" s="141"/>
      <c r="FJ1" s="141"/>
      <c r="FK1" s="141"/>
      <c r="FL1" s="141"/>
      <c r="FM1" s="141"/>
      <c r="FN1" s="141"/>
      <c r="FO1" s="141"/>
      <c r="FP1" s="141"/>
      <c r="FQ1" s="141"/>
      <c r="FR1" s="141"/>
      <c r="FS1" s="141"/>
      <c r="FT1" s="141"/>
      <c r="FU1" s="141"/>
      <c r="FV1" s="141"/>
      <c r="FW1" s="141"/>
      <c r="FX1" s="141"/>
      <c r="FY1" s="141"/>
      <c r="FZ1" s="141"/>
      <c r="GA1" s="141"/>
      <c r="GB1" s="141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/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/>
      <c r="IB1" s="141"/>
      <c r="IC1" s="141"/>
      <c r="ID1" s="141"/>
      <c r="IE1" s="141"/>
      <c r="IF1" s="141"/>
      <c r="IG1" s="141"/>
      <c r="IH1" s="141"/>
      <c r="II1" s="141"/>
      <c r="IJ1" s="141"/>
      <c r="IK1" s="141"/>
      <c r="IL1" s="141"/>
      <c r="IM1" s="141"/>
      <c r="IN1" s="141"/>
      <c r="IO1" s="141"/>
      <c r="IP1" s="141"/>
      <c r="IQ1" s="141"/>
      <c r="IR1" s="141"/>
      <c r="IS1" s="141"/>
      <c r="IT1" s="141"/>
      <c r="IU1" s="141"/>
    </row>
    <row r="2" spans="17:255" ht="12"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1"/>
      <c r="FI2" s="141"/>
      <c r="FJ2" s="141"/>
      <c r="FK2" s="141"/>
      <c r="FL2" s="141"/>
      <c r="FM2" s="141"/>
      <c r="FN2" s="141"/>
      <c r="FO2" s="141"/>
      <c r="FP2" s="141"/>
      <c r="FQ2" s="141"/>
      <c r="FR2" s="141"/>
      <c r="FS2" s="141"/>
      <c r="FT2" s="141"/>
      <c r="FU2" s="141"/>
      <c r="FV2" s="141"/>
      <c r="FW2" s="141"/>
      <c r="FX2" s="141"/>
      <c r="FY2" s="141"/>
      <c r="FZ2" s="141"/>
      <c r="GA2" s="141"/>
      <c r="GB2" s="141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141"/>
      <c r="IG2" s="141"/>
      <c r="IH2" s="141"/>
      <c r="II2" s="141"/>
      <c r="IJ2" s="141"/>
      <c r="IK2" s="141"/>
      <c r="IL2" s="141"/>
      <c r="IM2" s="141"/>
      <c r="IN2" s="141"/>
      <c r="IO2" s="141"/>
      <c r="IP2" s="141"/>
      <c r="IQ2" s="141"/>
      <c r="IR2" s="141"/>
      <c r="IS2" s="141"/>
      <c r="IT2" s="141"/>
      <c r="IU2" s="141"/>
    </row>
    <row r="3" spans="1:255" s="82" customFormat="1" ht="12">
      <c r="A3" s="79"/>
      <c r="B3" s="81"/>
      <c r="C3" s="81" t="s">
        <v>0</v>
      </c>
      <c r="E3" s="96"/>
      <c r="F3" s="142"/>
      <c r="G3" s="11"/>
      <c r="H3" s="11"/>
      <c r="I3" s="11"/>
      <c r="J3" s="11"/>
      <c r="K3" s="11"/>
      <c r="L3" s="11"/>
      <c r="M3" s="11"/>
      <c r="N3" s="11"/>
      <c r="O3" s="11"/>
      <c r="P3" s="11"/>
      <c r="Q3" s="141"/>
      <c r="R3" s="15"/>
      <c r="S3" s="141"/>
      <c r="T3" s="15"/>
      <c r="U3" s="15"/>
      <c r="V3" s="15"/>
      <c r="W3" s="15"/>
      <c r="X3" s="15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  <c r="EO3" s="143"/>
      <c r="EP3" s="143"/>
      <c r="EQ3" s="143"/>
      <c r="ER3" s="143"/>
      <c r="ES3" s="143"/>
      <c r="ET3" s="143"/>
      <c r="EU3" s="143"/>
      <c r="EV3" s="143"/>
      <c r="EW3" s="143"/>
      <c r="EX3" s="143"/>
      <c r="EY3" s="143"/>
      <c r="EZ3" s="143"/>
      <c r="FA3" s="143"/>
      <c r="FB3" s="143"/>
      <c r="FC3" s="143"/>
      <c r="FD3" s="143"/>
      <c r="FE3" s="143"/>
      <c r="FF3" s="143"/>
      <c r="FG3" s="143"/>
      <c r="FH3" s="143"/>
      <c r="FI3" s="143"/>
      <c r="FJ3" s="143"/>
      <c r="FK3" s="143"/>
      <c r="FL3" s="143"/>
      <c r="FM3" s="143"/>
      <c r="FN3" s="143"/>
      <c r="FO3" s="143"/>
      <c r="FP3" s="143"/>
      <c r="FQ3" s="143"/>
      <c r="FR3" s="143"/>
      <c r="FS3" s="143"/>
      <c r="FT3" s="143"/>
      <c r="FU3" s="143"/>
      <c r="FV3" s="143"/>
      <c r="FW3" s="143"/>
      <c r="FX3" s="143"/>
      <c r="FY3" s="143"/>
      <c r="FZ3" s="143"/>
      <c r="GA3" s="143"/>
      <c r="GB3" s="143"/>
      <c r="GC3" s="143"/>
      <c r="GD3" s="143"/>
      <c r="GE3" s="143"/>
      <c r="GF3" s="143"/>
      <c r="GG3" s="143"/>
      <c r="GH3" s="143"/>
      <c r="GI3" s="143"/>
      <c r="GJ3" s="143"/>
      <c r="GK3" s="143"/>
      <c r="GL3" s="143"/>
      <c r="GM3" s="143"/>
      <c r="GN3" s="143"/>
      <c r="GO3" s="143"/>
      <c r="GP3" s="143"/>
      <c r="GQ3" s="143"/>
      <c r="GR3" s="143"/>
      <c r="GS3" s="143"/>
      <c r="GT3" s="143"/>
      <c r="GU3" s="143"/>
      <c r="GV3" s="143"/>
      <c r="GW3" s="143"/>
      <c r="GX3" s="143"/>
      <c r="GY3" s="143"/>
      <c r="GZ3" s="143"/>
      <c r="HA3" s="143"/>
      <c r="HB3" s="143"/>
      <c r="HC3" s="143"/>
      <c r="HD3" s="143"/>
      <c r="HE3" s="143"/>
      <c r="HF3" s="143"/>
      <c r="HG3" s="143"/>
      <c r="HH3" s="143"/>
      <c r="HI3" s="143"/>
      <c r="HJ3" s="143"/>
      <c r="HK3" s="143"/>
      <c r="HL3" s="143"/>
      <c r="HM3" s="143"/>
      <c r="HN3" s="143"/>
      <c r="HO3" s="143"/>
      <c r="HP3" s="143"/>
      <c r="HQ3" s="143"/>
      <c r="HR3" s="143"/>
      <c r="HS3" s="143"/>
      <c r="HT3" s="143"/>
      <c r="HU3" s="143"/>
      <c r="HV3" s="143"/>
      <c r="HW3" s="143"/>
      <c r="HX3" s="143"/>
      <c r="HY3" s="143"/>
      <c r="HZ3" s="143"/>
      <c r="IA3" s="143"/>
      <c r="IB3" s="143"/>
      <c r="IC3" s="143"/>
      <c r="ID3" s="143"/>
      <c r="IE3" s="143"/>
      <c r="IF3" s="143"/>
      <c r="IG3" s="143"/>
      <c r="IH3" s="143"/>
      <c r="II3" s="143"/>
      <c r="IJ3" s="143"/>
      <c r="IK3" s="143"/>
      <c r="IL3" s="143"/>
      <c r="IM3" s="143"/>
      <c r="IN3" s="143"/>
      <c r="IO3" s="143"/>
      <c r="IP3" s="143"/>
      <c r="IQ3" s="143"/>
      <c r="IR3" s="143"/>
      <c r="IS3" s="143"/>
      <c r="IT3" s="143"/>
      <c r="IU3" s="143"/>
    </row>
    <row r="4" spans="1:256" s="82" customFormat="1" ht="12">
      <c r="A4" s="79"/>
      <c r="B4" s="81"/>
      <c r="C4" s="81" t="s">
        <v>1</v>
      </c>
      <c r="E4" s="96"/>
      <c r="F4" s="142"/>
      <c r="G4" s="11"/>
      <c r="H4" s="11"/>
      <c r="I4" s="11"/>
      <c r="J4" s="11"/>
      <c r="K4" s="11"/>
      <c r="L4" s="11"/>
      <c r="M4" s="11"/>
      <c r="N4" s="11"/>
      <c r="O4" s="11"/>
      <c r="P4" s="11"/>
      <c r="Q4" s="141"/>
      <c r="R4" s="15"/>
      <c r="S4" s="141"/>
      <c r="T4" s="15"/>
      <c r="U4" s="15"/>
      <c r="V4" s="15"/>
      <c r="W4" s="15"/>
      <c r="X4" s="15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3"/>
      <c r="ES4" s="143"/>
      <c r="ET4" s="143"/>
      <c r="EU4" s="143"/>
      <c r="EV4" s="143"/>
      <c r="EW4" s="143"/>
      <c r="EX4" s="143"/>
      <c r="EY4" s="143"/>
      <c r="EZ4" s="143"/>
      <c r="FA4" s="143"/>
      <c r="FB4" s="143"/>
      <c r="FC4" s="143"/>
      <c r="FD4" s="143"/>
      <c r="FE4" s="143"/>
      <c r="FF4" s="143"/>
      <c r="FG4" s="143"/>
      <c r="FH4" s="143"/>
      <c r="FI4" s="143"/>
      <c r="FJ4" s="143"/>
      <c r="FK4" s="143"/>
      <c r="FL4" s="143"/>
      <c r="FM4" s="143"/>
      <c r="FN4" s="143"/>
      <c r="FO4" s="143"/>
      <c r="FP4" s="143"/>
      <c r="FQ4" s="143"/>
      <c r="FR4" s="143"/>
      <c r="FS4" s="143"/>
      <c r="FT4" s="143"/>
      <c r="FU4" s="143"/>
      <c r="FV4" s="143"/>
      <c r="FW4" s="143"/>
      <c r="FX4" s="143"/>
      <c r="FY4" s="143"/>
      <c r="FZ4" s="143"/>
      <c r="GA4" s="143"/>
      <c r="GB4" s="143"/>
      <c r="GC4" s="143"/>
      <c r="GD4" s="143"/>
      <c r="GE4" s="143"/>
      <c r="GF4" s="143"/>
      <c r="GG4" s="143"/>
      <c r="GH4" s="143"/>
      <c r="GI4" s="143"/>
      <c r="GJ4" s="143"/>
      <c r="GK4" s="143"/>
      <c r="GL4" s="143"/>
      <c r="GM4" s="143"/>
      <c r="GN4" s="143"/>
      <c r="GO4" s="143"/>
      <c r="GP4" s="143"/>
      <c r="GQ4" s="143"/>
      <c r="GR4" s="143"/>
      <c r="GS4" s="143"/>
      <c r="GT4" s="143"/>
      <c r="GU4" s="143"/>
      <c r="GV4" s="143"/>
      <c r="GW4" s="143"/>
      <c r="GX4" s="143"/>
      <c r="GY4" s="143"/>
      <c r="GZ4" s="143"/>
      <c r="HA4" s="143"/>
      <c r="HB4" s="143"/>
      <c r="HC4" s="143"/>
      <c r="HD4" s="143"/>
      <c r="HE4" s="143"/>
      <c r="HF4" s="143"/>
      <c r="HG4" s="143"/>
      <c r="HH4" s="143"/>
      <c r="HI4" s="143"/>
      <c r="HJ4" s="143"/>
      <c r="HK4" s="143"/>
      <c r="HL4" s="143"/>
      <c r="HM4" s="143"/>
      <c r="HN4" s="143"/>
      <c r="HO4" s="143"/>
      <c r="HP4" s="143"/>
      <c r="HQ4" s="143"/>
      <c r="HR4" s="143"/>
      <c r="HS4" s="143"/>
      <c r="HT4" s="143"/>
      <c r="HU4" s="143"/>
      <c r="HV4" s="143"/>
      <c r="HW4" s="143"/>
      <c r="HX4" s="143"/>
      <c r="HY4" s="143"/>
      <c r="HZ4" s="143"/>
      <c r="IA4" s="143"/>
      <c r="IB4" s="143"/>
      <c r="IC4" s="143"/>
      <c r="ID4" s="143"/>
      <c r="IE4" s="143"/>
      <c r="IF4" s="143"/>
      <c r="IG4" s="143"/>
      <c r="IH4" s="143"/>
      <c r="II4" s="143"/>
      <c r="IJ4" s="143"/>
      <c r="IK4" s="143"/>
      <c r="IL4" s="143"/>
      <c r="IM4" s="143"/>
      <c r="IN4" s="143"/>
      <c r="IO4" s="143"/>
      <c r="IP4" s="143"/>
      <c r="IQ4" s="143"/>
      <c r="IR4" s="143"/>
      <c r="IS4" s="143"/>
      <c r="IT4" s="143"/>
      <c r="IU4" s="143"/>
      <c r="IV4" s="143"/>
    </row>
    <row r="5" spans="1:256" s="82" customFormat="1" ht="12">
      <c r="A5" s="79"/>
      <c r="B5" s="81"/>
      <c r="C5" s="191" t="s">
        <v>250</v>
      </c>
      <c r="D5" s="191"/>
      <c r="E5" s="191"/>
      <c r="F5" s="191"/>
      <c r="G5" s="11"/>
      <c r="H5" s="11"/>
      <c r="I5" s="11"/>
      <c r="J5" s="11"/>
      <c r="K5" s="11"/>
      <c r="L5" s="11"/>
      <c r="M5" s="11"/>
      <c r="N5" s="11"/>
      <c r="O5" s="11"/>
      <c r="P5" s="11"/>
      <c r="Q5" s="141"/>
      <c r="R5" s="15"/>
      <c r="S5" s="141"/>
      <c r="T5" s="15"/>
      <c r="U5" s="15"/>
      <c r="V5" s="15"/>
      <c r="W5" s="15"/>
      <c r="X5" s="15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  <c r="FF5" s="143"/>
      <c r="FG5" s="143"/>
      <c r="FH5" s="143"/>
      <c r="FI5" s="143"/>
      <c r="FJ5" s="143"/>
      <c r="FK5" s="143"/>
      <c r="FL5" s="143"/>
      <c r="FM5" s="143"/>
      <c r="FN5" s="143"/>
      <c r="FO5" s="143"/>
      <c r="FP5" s="143"/>
      <c r="FQ5" s="143"/>
      <c r="FR5" s="143"/>
      <c r="FS5" s="143"/>
      <c r="FT5" s="143"/>
      <c r="FU5" s="143"/>
      <c r="FV5" s="143"/>
      <c r="FW5" s="143"/>
      <c r="FX5" s="143"/>
      <c r="FY5" s="143"/>
      <c r="FZ5" s="143"/>
      <c r="GA5" s="143"/>
      <c r="GB5" s="143"/>
      <c r="GC5" s="143"/>
      <c r="GD5" s="143"/>
      <c r="GE5" s="143"/>
      <c r="GF5" s="143"/>
      <c r="GG5" s="143"/>
      <c r="GH5" s="143"/>
      <c r="GI5" s="143"/>
      <c r="GJ5" s="143"/>
      <c r="GK5" s="143"/>
      <c r="GL5" s="143"/>
      <c r="GM5" s="143"/>
      <c r="GN5" s="143"/>
      <c r="GO5" s="143"/>
      <c r="GP5" s="143"/>
      <c r="GQ5" s="143"/>
      <c r="GR5" s="143"/>
      <c r="GS5" s="143"/>
      <c r="GT5" s="143"/>
      <c r="GU5" s="143"/>
      <c r="GV5" s="143"/>
      <c r="GW5" s="143"/>
      <c r="GX5" s="143"/>
      <c r="GY5" s="143"/>
      <c r="GZ5" s="143"/>
      <c r="HA5" s="143"/>
      <c r="HB5" s="143"/>
      <c r="HC5" s="143"/>
      <c r="HD5" s="143"/>
      <c r="HE5" s="143"/>
      <c r="HF5" s="143"/>
      <c r="HG5" s="143"/>
      <c r="HH5" s="143"/>
      <c r="HI5" s="143"/>
      <c r="HJ5" s="143"/>
      <c r="HK5" s="143"/>
      <c r="HL5" s="143"/>
      <c r="HM5" s="143"/>
      <c r="HN5" s="143"/>
      <c r="HO5" s="143"/>
      <c r="HP5" s="143"/>
      <c r="HQ5" s="143"/>
      <c r="HR5" s="143"/>
      <c r="HS5" s="143"/>
      <c r="HT5" s="143"/>
      <c r="HU5" s="143"/>
      <c r="HV5" s="143"/>
      <c r="HW5" s="143"/>
      <c r="HX5" s="143"/>
      <c r="HY5" s="143"/>
      <c r="HZ5" s="143"/>
      <c r="IA5" s="143"/>
      <c r="IB5" s="143"/>
      <c r="IC5" s="143"/>
      <c r="ID5" s="143"/>
      <c r="IE5" s="143"/>
      <c r="IF5" s="143"/>
      <c r="IG5" s="143"/>
      <c r="IH5" s="143"/>
      <c r="II5" s="143"/>
      <c r="IJ5" s="143"/>
      <c r="IK5" s="143"/>
      <c r="IL5" s="143"/>
      <c r="IM5" s="143"/>
      <c r="IN5" s="143"/>
      <c r="IO5" s="143"/>
      <c r="IP5" s="143"/>
      <c r="IQ5" s="143"/>
      <c r="IR5" s="143"/>
      <c r="IS5" s="143"/>
      <c r="IT5" s="143"/>
      <c r="IU5" s="143"/>
      <c r="IV5" s="143"/>
    </row>
    <row r="6" spans="1:256" s="36" customFormat="1" ht="15.75" customHeight="1">
      <c r="A6" s="79"/>
      <c r="B6" s="80"/>
      <c r="C6" s="79"/>
      <c r="D6" s="79"/>
      <c r="E6" s="79"/>
      <c r="F6" s="140"/>
      <c r="G6" s="11"/>
      <c r="H6" s="11"/>
      <c r="I6" s="11"/>
      <c r="J6" s="11"/>
      <c r="K6" s="11"/>
      <c r="L6" s="11"/>
      <c r="M6" s="11"/>
      <c r="N6" s="141"/>
      <c r="O6" s="141"/>
      <c r="P6" s="141"/>
      <c r="Q6" s="141"/>
      <c r="R6" s="147"/>
      <c r="S6" s="147"/>
      <c r="T6" s="147"/>
      <c r="U6" s="148"/>
      <c r="V6" s="148"/>
      <c r="W6" s="148"/>
      <c r="X6" s="148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  <c r="GM6" s="147"/>
      <c r="GN6" s="147"/>
      <c r="GO6" s="147"/>
      <c r="GP6" s="147"/>
      <c r="GQ6" s="147"/>
      <c r="GR6" s="147"/>
      <c r="GS6" s="147"/>
      <c r="GT6" s="147"/>
      <c r="GU6" s="147"/>
      <c r="GV6" s="147"/>
      <c r="GW6" s="147"/>
      <c r="GX6" s="147"/>
      <c r="GY6" s="147"/>
      <c r="GZ6" s="147"/>
      <c r="HA6" s="147"/>
      <c r="HB6" s="147"/>
      <c r="HC6" s="147"/>
      <c r="HD6" s="147"/>
      <c r="HE6" s="147"/>
      <c r="HF6" s="147"/>
      <c r="HG6" s="147"/>
      <c r="HH6" s="147"/>
      <c r="HI6" s="147"/>
      <c r="HJ6" s="147"/>
      <c r="HK6" s="147"/>
      <c r="HL6" s="147"/>
      <c r="HM6" s="147"/>
      <c r="HN6" s="147"/>
      <c r="HO6" s="147"/>
      <c r="HP6" s="147"/>
      <c r="HQ6" s="147"/>
      <c r="HR6" s="147"/>
      <c r="HS6" s="147"/>
      <c r="HT6" s="147"/>
      <c r="HU6" s="147"/>
      <c r="HV6" s="147"/>
      <c r="HW6" s="147"/>
      <c r="HX6" s="147"/>
      <c r="HY6" s="147"/>
      <c r="HZ6" s="147"/>
      <c r="IA6" s="147"/>
      <c r="IB6" s="147"/>
      <c r="IC6" s="147"/>
      <c r="ID6" s="147"/>
      <c r="IE6" s="147"/>
      <c r="IF6" s="147"/>
      <c r="IG6" s="147"/>
      <c r="IH6" s="147"/>
      <c r="II6" s="147"/>
      <c r="IJ6" s="147"/>
      <c r="IK6" s="147"/>
      <c r="IL6" s="147"/>
      <c r="IM6" s="147"/>
      <c r="IN6" s="147"/>
      <c r="IO6" s="147"/>
      <c r="IP6" s="147"/>
      <c r="IQ6" s="147"/>
      <c r="IR6" s="147"/>
      <c r="IS6" s="147"/>
      <c r="IT6" s="147"/>
      <c r="IU6" s="147"/>
      <c r="IV6" s="147"/>
    </row>
    <row r="7" spans="1:256" s="36" customFormat="1" ht="18" customHeight="1">
      <c r="A7" s="21"/>
      <c r="B7" s="42"/>
      <c r="C7" s="83"/>
      <c r="D7" s="83" t="s">
        <v>3</v>
      </c>
      <c r="E7" s="83" t="s">
        <v>4</v>
      </c>
      <c r="F7" s="133" t="s">
        <v>5</v>
      </c>
      <c r="G7" s="193" t="s">
        <v>6</v>
      </c>
      <c r="H7" s="194"/>
      <c r="I7" s="194"/>
      <c r="J7" s="194"/>
      <c r="K7" s="194"/>
      <c r="L7" s="194"/>
      <c r="M7" s="12"/>
      <c r="N7" s="156"/>
      <c r="O7" s="156"/>
      <c r="P7" s="156"/>
      <c r="Q7" s="147"/>
      <c r="R7" s="147"/>
      <c r="S7" s="147"/>
      <c r="T7" s="147"/>
      <c r="U7" s="148"/>
      <c r="V7" s="148"/>
      <c r="W7" s="148"/>
      <c r="X7" s="148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7"/>
      <c r="FG7" s="147"/>
      <c r="FH7" s="147"/>
      <c r="FI7" s="147"/>
      <c r="FJ7" s="147"/>
      <c r="FK7" s="147"/>
      <c r="FL7" s="147"/>
      <c r="FM7" s="147"/>
      <c r="FN7" s="147"/>
      <c r="FO7" s="147"/>
      <c r="FP7" s="147"/>
      <c r="FQ7" s="147"/>
      <c r="FR7" s="147"/>
      <c r="FS7" s="147"/>
      <c r="FT7" s="147"/>
      <c r="FU7" s="147"/>
      <c r="FV7" s="147"/>
      <c r="FW7" s="147"/>
      <c r="FX7" s="147"/>
      <c r="FY7" s="147"/>
      <c r="FZ7" s="147"/>
      <c r="GA7" s="147"/>
      <c r="GB7" s="147"/>
      <c r="GC7" s="147"/>
      <c r="GD7" s="147"/>
      <c r="GE7" s="147"/>
      <c r="GF7" s="147"/>
      <c r="GG7" s="147"/>
      <c r="GH7" s="147"/>
      <c r="GI7" s="147"/>
      <c r="GJ7" s="147"/>
      <c r="GK7" s="147"/>
      <c r="GL7" s="147"/>
      <c r="GM7" s="147"/>
      <c r="GN7" s="147"/>
      <c r="GO7" s="147"/>
      <c r="GP7" s="147"/>
      <c r="GQ7" s="147"/>
      <c r="GR7" s="147"/>
      <c r="GS7" s="147"/>
      <c r="GT7" s="147"/>
      <c r="GU7" s="147"/>
      <c r="GV7" s="147"/>
      <c r="GW7" s="147"/>
      <c r="GX7" s="147"/>
      <c r="GY7" s="147"/>
      <c r="GZ7" s="147"/>
      <c r="HA7" s="147"/>
      <c r="HB7" s="147"/>
      <c r="HC7" s="147"/>
      <c r="HD7" s="147"/>
      <c r="HE7" s="147"/>
      <c r="HF7" s="147"/>
      <c r="HG7" s="147"/>
      <c r="HH7" s="147"/>
      <c r="HI7" s="147"/>
      <c r="HJ7" s="147"/>
      <c r="HK7" s="147"/>
      <c r="HL7" s="147"/>
      <c r="HM7" s="147"/>
      <c r="HN7" s="147"/>
      <c r="HO7" s="147"/>
      <c r="HP7" s="147"/>
      <c r="HQ7" s="147"/>
      <c r="HR7" s="147"/>
      <c r="HS7" s="147"/>
      <c r="HT7" s="147"/>
      <c r="HU7" s="147"/>
      <c r="HV7" s="147"/>
      <c r="HW7" s="147"/>
      <c r="HX7" s="147"/>
      <c r="HY7" s="147"/>
      <c r="HZ7" s="147"/>
      <c r="IA7" s="147"/>
      <c r="IB7" s="147"/>
      <c r="IC7" s="147"/>
      <c r="ID7" s="147"/>
      <c r="IE7" s="147"/>
      <c r="IF7" s="147"/>
      <c r="IG7" s="147"/>
      <c r="IH7" s="147"/>
      <c r="II7" s="147"/>
      <c r="IJ7" s="147"/>
      <c r="IK7" s="147"/>
      <c r="IL7" s="147"/>
      <c r="IM7" s="147"/>
      <c r="IN7" s="147"/>
      <c r="IO7" s="147"/>
      <c r="IP7" s="147"/>
      <c r="IQ7" s="147"/>
      <c r="IR7" s="147"/>
      <c r="IS7" s="147"/>
      <c r="IT7" s="147"/>
      <c r="IU7" s="147"/>
      <c r="IV7" s="147"/>
    </row>
    <row r="8" spans="1:256" s="152" customFormat="1" ht="14.25" customHeight="1">
      <c r="A8" s="21" t="s">
        <v>7</v>
      </c>
      <c r="B8" s="42" t="s">
        <v>8</v>
      </c>
      <c r="C8" s="83" t="s">
        <v>9</v>
      </c>
      <c r="D8" s="83" t="s">
        <v>10</v>
      </c>
      <c r="E8" s="83" t="s">
        <v>11</v>
      </c>
      <c r="F8" s="19" t="s">
        <v>12</v>
      </c>
      <c r="G8" s="21" t="s">
        <v>13</v>
      </c>
      <c r="H8" s="19" t="s">
        <v>14</v>
      </c>
      <c r="I8" s="19" t="s">
        <v>15</v>
      </c>
      <c r="J8" s="19" t="s">
        <v>16</v>
      </c>
      <c r="K8" s="19" t="s">
        <v>87</v>
      </c>
      <c r="L8" s="19" t="s">
        <v>18</v>
      </c>
      <c r="M8" s="12"/>
      <c r="N8" s="156"/>
      <c r="O8" s="156"/>
      <c r="P8" s="156"/>
      <c r="Q8" s="147"/>
      <c r="R8" s="147"/>
      <c r="S8" s="149"/>
      <c r="T8" s="150"/>
      <c r="U8" s="148"/>
      <c r="V8" s="148"/>
      <c r="W8" s="148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1"/>
      <c r="DE8" s="151"/>
      <c r="DF8" s="151"/>
      <c r="DG8" s="151"/>
      <c r="DH8" s="151"/>
      <c r="DI8" s="151"/>
      <c r="DJ8" s="151"/>
      <c r="DK8" s="151"/>
      <c r="DL8" s="151"/>
      <c r="DM8" s="151"/>
      <c r="DN8" s="151"/>
      <c r="DO8" s="151"/>
      <c r="DP8" s="151"/>
      <c r="DQ8" s="151"/>
      <c r="DR8" s="151"/>
      <c r="DS8" s="151"/>
      <c r="DT8" s="151"/>
      <c r="DU8" s="151"/>
      <c r="DV8" s="151"/>
      <c r="DW8" s="151"/>
      <c r="DX8" s="151"/>
      <c r="DY8" s="151"/>
      <c r="DZ8" s="151"/>
      <c r="EA8" s="151"/>
      <c r="EB8" s="151"/>
      <c r="EC8" s="151"/>
      <c r="ED8" s="151"/>
      <c r="EE8" s="151"/>
      <c r="EF8" s="151"/>
      <c r="EG8" s="151"/>
      <c r="EH8" s="151"/>
      <c r="EI8" s="151"/>
      <c r="EJ8" s="151"/>
      <c r="EK8" s="151"/>
      <c r="EL8" s="151"/>
      <c r="EM8" s="151"/>
      <c r="EN8" s="151"/>
      <c r="EO8" s="151"/>
      <c r="EP8" s="151"/>
      <c r="EQ8" s="151"/>
      <c r="ER8" s="151"/>
      <c r="ES8" s="151"/>
      <c r="ET8" s="151"/>
      <c r="EU8" s="151"/>
      <c r="EV8" s="151"/>
      <c r="EW8" s="151"/>
      <c r="EX8" s="151"/>
      <c r="EY8" s="151"/>
      <c r="EZ8" s="151"/>
      <c r="FA8" s="151"/>
      <c r="FB8" s="151"/>
      <c r="FC8" s="151"/>
      <c r="FD8" s="151"/>
      <c r="FE8" s="151"/>
      <c r="FF8" s="151"/>
      <c r="FG8" s="151"/>
      <c r="FH8" s="151"/>
      <c r="FI8" s="151"/>
      <c r="FJ8" s="151"/>
      <c r="FK8" s="151"/>
      <c r="FL8" s="151"/>
      <c r="FM8" s="151"/>
      <c r="FN8" s="151"/>
      <c r="FO8" s="151"/>
      <c r="FP8" s="151"/>
      <c r="FQ8" s="151"/>
      <c r="FR8" s="151"/>
      <c r="FS8" s="151"/>
      <c r="FT8" s="151"/>
      <c r="FU8" s="151"/>
      <c r="FV8" s="151"/>
      <c r="FW8" s="151"/>
      <c r="FX8" s="151"/>
      <c r="FY8" s="151"/>
      <c r="FZ8" s="151"/>
      <c r="GA8" s="151"/>
      <c r="GB8" s="151"/>
      <c r="GC8" s="151"/>
      <c r="GD8" s="151"/>
      <c r="GE8" s="151"/>
      <c r="GF8" s="151"/>
      <c r="GG8" s="151"/>
      <c r="GH8" s="151"/>
      <c r="GI8" s="151"/>
      <c r="GJ8" s="151"/>
      <c r="GK8" s="151"/>
      <c r="GL8" s="151"/>
      <c r="GM8" s="151"/>
      <c r="GN8" s="151"/>
      <c r="GO8" s="151"/>
      <c r="GP8" s="151"/>
      <c r="GQ8" s="151"/>
      <c r="GR8" s="151"/>
      <c r="GS8" s="151"/>
      <c r="GT8" s="151"/>
      <c r="GU8" s="151"/>
      <c r="GV8" s="151"/>
      <c r="GW8" s="151"/>
      <c r="GX8" s="151"/>
      <c r="GY8" s="151"/>
      <c r="GZ8" s="151"/>
      <c r="HA8" s="151"/>
      <c r="HB8" s="151"/>
      <c r="HC8" s="151"/>
      <c r="HD8" s="151"/>
      <c r="HE8" s="151"/>
      <c r="HF8" s="151"/>
      <c r="HG8" s="151"/>
      <c r="HH8" s="151"/>
      <c r="HI8" s="151"/>
      <c r="HJ8" s="151"/>
      <c r="HK8" s="151"/>
      <c r="HL8" s="151"/>
      <c r="HM8" s="151"/>
      <c r="HN8" s="151"/>
      <c r="HO8" s="151"/>
      <c r="HP8" s="151"/>
      <c r="HQ8" s="151"/>
      <c r="HR8" s="151"/>
      <c r="HS8" s="151"/>
      <c r="HT8" s="151"/>
      <c r="HU8" s="151"/>
      <c r="HV8" s="151"/>
      <c r="HW8" s="151"/>
      <c r="HX8" s="151"/>
      <c r="HY8" s="151"/>
      <c r="HZ8" s="151"/>
      <c r="IA8" s="151"/>
      <c r="IB8" s="151"/>
      <c r="IC8" s="151"/>
      <c r="ID8" s="151"/>
      <c r="IE8" s="151"/>
      <c r="IF8" s="151"/>
      <c r="IG8" s="151"/>
      <c r="IH8" s="151"/>
      <c r="II8" s="151"/>
      <c r="IJ8" s="151"/>
      <c r="IK8" s="151"/>
      <c r="IL8" s="151"/>
      <c r="IM8" s="151"/>
      <c r="IN8" s="151"/>
      <c r="IO8" s="151"/>
      <c r="IP8" s="151"/>
      <c r="IQ8" s="151"/>
      <c r="IR8" s="151"/>
      <c r="IS8" s="151"/>
      <c r="IT8" s="151"/>
      <c r="IU8" s="151"/>
      <c r="IV8" s="151"/>
    </row>
    <row r="9" spans="1:256" s="152" customFormat="1" ht="40.5" customHeight="1">
      <c r="A9" s="153">
        <v>1</v>
      </c>
      <c r="B9" s="42" t="s">
        <v>55</v>
      </c>
      <c r="C9" s="76">
        <v>5</v>
      </c>
      <c r="D9" s="76">
        <v>1</v>
      </c>
      <c r="E9" s="154" t="s">
        <v>21</v>
      </c>
      <c r="F9" s="85" t="s">
        <v>25</v>
      </c>
      <c r="G9" s="22">
        <f>SUM(H9:L9)</f>
        <v>70</v>
      </c>
      <c r="H9" s="7">
        <v>30</v>
      </c>
      <c r="I9" s="7">
        <v>30</v>
      </c>
      <c r="J9" s="7"/>
      <c r="K9" s="7">
        <v>10</v>
      </c>
      <c r="L9" s="7"/>
      <c r="M9" s="144"/>
      <c r="N9" s="145"/>
      <c r="O9" s="145"/>
      <c r="P9" s="156"/>
      <c r="Q9" s="147"/>
      <c r="R9" s="147"/>
      <c r="S9" s="149"/>
      <c r="T9" s="150"/>
      <c r="U9" s="148"/>
      <c r="V9" s="148"/>
      <c r="W9" s="148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  <c r="DP9" s="151"/>
      <c r="DQ9" s="151"/>
      <c r="DR9" s="151"/>
      <c r="DS9" s="151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1"/>
      <c r="EF9" s="151"/>
      <c r="EG9" s="151"/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151"/>
      <c r="ES9" s="151"/>
      <c r="ET9" s="151"/>
      <c r="EU9" s="151"/>
      <c r="EV9" s="151"/>
      <c r="EW9" s="151"/>
      <c r="EX9" s="151"/>
      <c r="EY9" s="151"/>
      <c r="EZ9" s="151"/>
      <c r="FA9" s="151"/>
      <c r="FB9" s="151"/>
      <c r="FC9" s="151"/>
      <c r="FD9" s="151"/>
      <c r="FE9" s="151"/>
      <c r="FF9" s="151"/>
      <c r="FG9" s="151"/>
      <c r="FH9" s="151"/>
      <c r="FI9" s="151"/>
      <c r="FJ9" s="151"/>
      <c r="FK9" s="151"/>
      <c r="FL9" s="151"/>
      <c r="FM9" s="151"/>
      <c r="FN9" s="151"/>
      <c r="FO9" s="151"/>
      <c r="FP9" s="151"/>
      <c r="FQ9" s="151"/>
      <c r="FR9" s="151"/>
      <c r="FS9" s="151"/>
      <c r="FT9" s="151"/>
      <c r="FU9" s="151"/>
      <c r="FV9" s="151"/>
      <c r="FW9" s="151"/>
      <c r="FX9" s="151"/>
      <c r="FY9" s="151"/>
      <c r="FZ9" s="151"/>
      <c r="GA9" s="151"/>
      <c r="GB9" s="151"/>
      <c r="GC9" s="151"/>
      <c r="GD9" s="151"/>
      <c r="GE9" s="151"/>
      <c r="GF9" s="151"/>
      <c r="GG9" s="151"/>
      <c r="GH9" s="151"/>
      <c r="GI9" s="151"/>
      <c r="GJ9" s="151"/>
      <c r="GK9" s="151"/>
      <c r="GL9" s="151"/>
      <c r="GM9" s="151"/>
      <c r="GN9" s="151"/>
      <c r="GO9" s="151"/>
      <c r="GP9" s="151"/>
      <c r="GQ9" s="151"/>
      <c r="GR9" s="151"/>
      <c r="GS9" s="151"/>
      <c r="GT9" s="151"/>
      <c r="GU9" s="151"/>
      <c r="GV9" s="151"/>
      <c r="GW9" s="151"/>
      <c r="GX9" s="151"/>
      <c r="GY9" s="151"/>
      <c r="GZ9" s="151"/>
      <c r="HA9" s="151"/>
      <c r="HB9" s="151"/>
      <c r="HC9" s="151"/>
      <c r="HD9" s="151"/>
      <c r="HE9" s="151"/>
      <c r="HF9" s="151"/>
      <c r="HG9" s="151"/>
      <c r="HH9" s="151"/>
      <c r="HI9" s="151"/>
      <c r="HJ9" s="151"/>
      <c r="HK9" s="151"/>
      <c r="HL9" s="151"/>
      <c r="HM9" s="151"/>
      <c r="HN9" s="151"/>
      <c r="HO9" s="151"/>
      <c r="HP9" s="151"/>
      <c r="HQ9" s="151"/>
      <c r="HR9" s="151"/>
      <c r="HS9" s="151"/>
      <c r="HT9" s="151"/>
      <c r="HU9" s="151"/>
      <c r="HV9" s="151"/>
      <c r="HW9" s="151"/>
      <c r="HX9" s="151"/>
      <c r="HY9" s="151"/>
      <c r="HZ9" s="151"/>
      <c r="IA9" s="151"/>
      <c r="IB9" s="151"/>
      <c r="IC9" s="151"/>
      <c r="ID9" s="151"/>
      <c r="IE9" s="151"/>
      <c r="IF9" s="151"/>
      <c r="IG9" s="151"/>
      <c r="IH9" s="151"/>
      <c r="II9" s="151"/>
      <c r="IJ9" s="151"/>
      <c r="IK9" s="151"/>
      <c r="IL9" s="151"/>
      <c r="IM9" s="151"/>
      <c r="IN9" s="151"/>
      <c r="IO9" s="151"/>
      <c r="IP9" s="151"/>
      <c r="IQ9" s="151"/>
      <c r="IR9" s="151"/>
      <c r="IS9" s="151"/>
      <c r="IT9" s="151"/>
      <c r="IU9" s="151"/>
      <c r="IV9" s="151"/>
    </row>
    <row r="10" spans="1:256" s="152" customFormat="1" ht="40.5" customHeight="1">
      <c r="A10" s="7">
        <v>2</v>
      </c>
      <c r="B10" s="43" t="s">
        <v>56</v>
      </c>
      <c r="C10" s="7">
        <v>8</v>
      </c>
      <c r="D10" s="7">
        <v>1</v>
      </c>
      <c r="E10" s="28" t="s">
        <v>21</v>
      </c>
      <c r="F10" s="129" t="s">
        <v>79</v>
      </c>
      <c r="G10" s="8">
        <f aca="true" t="shared" si="0" ref="G10:G34">SUM(H10:L10)</f>
        <v>110</v>
      </c>
      <c r="H10" s="7">
        <v>40</v>
      </c>
      <c r="I10" s="7">
        <v>20</v>
      </c>
      <c r="J10" s="7">
        <v>40</v>
      </c>
      <c r="K10" s="7">
        <v>10</v>
      </c>
      <c r="L10" s="7"/>
      <c r="M10" s="144"/>
      <c r="N10" s="145"/>
      <c r="O10" s="145"/>
      <c r="P10" s="141"/>
      <c r="Q10" s="141"/>
      <c r="R10" s="147"/>
      <c r="S10" s="149"/>
      <c r="T10" s="150"/>
      <c r="U10" s="148"/>
      <c r="V10" s="148"/>
      <c r="W10" s="148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51"/>
      <c r="ES10" s="151"/>
      <c r="ET10" s="151"/>
      <c r="EU10" s="151"/>
      <c r="EV10" s="151"/>
      <c r="EW10" s="151"/>
      <c r="EX10" s="151"/>
      <c r="EY10" s="151"/>
      <c r="EZ10" s="151"/>
      <c r="FA10" s="151"/>
      <c r="FB10" s="151"/>
      <c r="FC10" s="151"/>
      <c r="FD10" s="151"/>
      <c r="FE10" s="151"/>
      <c r="FF10" s="151"/>
      <c r="FG10" s="151"/>
      <c r="FH10" s="151"/>
      <c r="FI10" s="151"/>
      <c r="FJ10" s="151"/>
      <c r="FK10" s="151"/>
      <c r="FL10" s="151"/>
      <c r="FM10" s="151"/>
      <c r="FN10" s="151"/>
      <c r="FO10" s="151"/>
      <c r="FP10" s="151"/>
      <c r="FQ10" s="151"/>
      <c r="FR10" s="151"/>
      <c r="FS10" s="151"/>
      <c r="FT10" s="151"/>
      <c r="FU10" s="151"/>
      <c r="FV10" s="151"/>
      <c r="FW10" s="151"/>
      <c r="FX10" s="151"/>
      <c r="FY10" s="151"/>
      <c r="FZ10" s="151"/>
      <c r="GA10" s="151"/>
      <c r="GB10" s="151"/>
      <c r="GC10" s="151"/>
      <c r="GD10" s="151"/>
      <c r="GE10" s="151"/>
      <c r="GF10" s="151"/>
      <c r="GG10" s="151"/>
      <c r="GH10" s="151"/>
      <c r="GI10" s="151"/>
      <c r="GJ10" s="151"/>
      <c r="GK10" s="151"/>
      <c r="GL10" s="151"/>
      <c r="GM10" s="151"/>
      <c r="GN10" s="151"/>
      <c r="GO10" s="151"/>
      <c r="GP10" s="151"/>
      <c r="GQ10" s="151"/>
      <c r="GR10" s="151"/>
      <c r="GS10" s="151"/>
      <c r="GT10" s="151"/>
      <c r="GU10" s="151"/>
      <c r="GV10" s="151"/>
      <c r="GW10" s="151"/>
      <c r="GX10" s="151"/>
      <c r="GY10" s="151"/>
      <c r="GZ10" s="151"/>
      <c r="HA10" s="151"/>
      <c r="HB10" s="151"/>
      <c r="HC10" s="151"/>
      <c r="HD10" s="151"/>
      <c r="HE10" s="151"/>
      <c r="HF10" s="151"/>
      <c r="HG10" s="151"/>
      <c r="HH10" s="151"/>
      <c r="HI10" s="151"/>
      <c r="HJ10" s="151"/>
      <c r="HK10" s="151"/>
      <c r="HL10" s="151"/>
      <c r="HM10" s="151"/>
      <c r="HN10" s="151"/>
      <c r="HO10" s="151"/>
      <c r="HP10" s="151"/>
      <c r="HQ10" s="151"/>
      <c r="HR10" s="151"/>
      <c r="HS10" s="151"/>
      <c r="HT10" s="151"/>
      <c r="HU10" s="151"/>
      <c r="HV10" s="151"/>
      <c r="HW10" s="151"/>
      <c r="HX10" s="151"/>
      <c r="HY10" s="151"/>
      <c r="HZ10" s="151"/>
      <c r="IA10" s="151"/>
      <c r="IB10" s="151"/>
      <c r="IC10" s="151"/>
      <c r="ID10" s="151"/>
      <c r="IE10" s="151"/>
      <c r="IF10" s="151"/>
      <c r="IG10" s="151"/>
      <c r="IH10" s="151"/>
      <c r="II10" s="151"/>
      <c r="IJ10" s="151"/>
      <c r="IK10" s="151"/>
      <c r="IL10" s="151"/>
      <c r="IM10" s="151"/>
      <c r="IN10" s="151"/>
      <c r="IO10" s="151"/>
      <c r="IP10" s="151"/>
      <c r="IQ10" s="151"/>
      <c r="IR10" s="151"/>
      <c r="IS10" s="151"/>
      <c r="IT10" s="151"/>
      <c r="IU10" s="151"/>
      <c r="IV10" s="151"/>
    </row>
    <row r="11" spans="1:256" s="152" customFormat="1" ht="40.5" customHeight="1">
      <c r="A11" s="153">
        <v>3</v>
      </c>
      <c r="B11" s="42" t="s">
        <v>57</v>
      </c>
      <c r="C11" s="76">
        <v>4</v>
      </c>
      <c r="D11" s="76">
        <v>1</v>
      </c>
      <c r="E11" s="154" t="s">
        <v>21</v>
      </c>
      <c r="F11" s="129" t="s">
        <v>22</v>
      </c>
      <c r="G11" s="8">
        <f t="shared" si="0"/>
        <v>60</v>
      </c>
      <c r="H11" s="7">
        <v>20</v>
      </c>
      <c r="I11" s="7"/>
      <c r="J11" s="7">
        <v>30</v>
      </c>
      <c r="K11" s="7">
        <v>10</v>
      </c>
      <c r="L11" s="7"/>
      <c r="M11" s="144"/>
      <c r="N11" s="145"/>
      <c r="O11" s="145"/>
      <c r="P11" s="141"/>
      <c r="Q11" s="141"/>
      <c r="R11" s="147"/>
      <c r="S11" s="149"/>
      <c r="T11" s="150"/>
      <c r="U11" s="148"/>
      <c r="V11" s="148"/>
      <c r="W11" s="148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  <c r="DQ11" s="151"/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1"/>
      <c r="EC11" s="151"/>
      <c r="ED11" s="151"/>
      <c r="EE11" s="151"/>
      <c r="EF11" s="151"/>
      <c r="EG11" s="151"/>
      <c r="EH11" s="151"/>
      <c r="EI11" s="151"/>
      <c r="EJ11" s="151"/>
      <c r="EK11" s="151"/>
      <c r="EL11" s="151"/>
      <c r="EM11" s="151"/>
      <c r="EN11" s="151"/>
      <c r="EO11" s="151"/>
      <c r="EP11" s="151"/>
      <c r="EQ11" s="151"/>
      <c r="ER11" s="151"/>
      <c r="ES11" s="151"/>
      <c r="ET11" s="151"/>
      <c r="EU11" s="151"/>
      <c r="EV11" s="151"/>
      <c r="EW11" s="151"/>
      <c r="EX11" s="151"/>
      <c r="EY11" s="151"/>
      <c r="EZ11" s="151"/>
      <c r="FA11" s="151"/>
      <c r="FB11" s="151"/>
      <c r="FC11" s="151"/>
      <c r="FD11" s="151"/>
      <c r="FE11" s="151"/>
      <c r="FF11" s="151"/>
      <c r="FG11" s="151"/>
      <c r="FH11" s="151"/>
      <c r="FI11" s="151"/>
      <c r="FJ11" s="151"/>
      <c r="FK11" s="151"/>
      <c r="FL11" s="151"/>
      <c r="FM11" s="151"/>
      <c r="FN11" s="151"/>
      <c r="FO11" s="151"/>
      <c r="FP11" s="151"/>
      <c r="FQ11" s="151"/>
      <c r="FR11" s="151"/>
      <c r="FS11" s="151"/>
      <c r="FT11" s="151"/>
      <c r="FU11" s="151"/>
      <c r="FV11" s="151"/>
      <c r="FW11" s="151"/>
      <c r="FX11" s="151"/>
      <c r="FY11" s="151"/>
      <c r="FZ11" s="151"/>
      <c r="GA11" s="151"/>
      <c r="GB11" s="151"/>
      <c r="GC11" s="151"/>
      <c r="GD11" s="151"/>
      <c r="GE11" s="151"/>
      <c r="GF11" s="151"/>
      <c r="GG11" s="151"/>
      <c r="GH11" s="151"/>
      <c r="GI11" s="151"/>
      <c r="GJ11" s="151"/>
      <c r="GK11" s="151"/>
      <c r="GL11" s="151"/>
      <c r="GM11" s="151"/>
      <c r="GN11" s="151"/>
      <c r="GO11" s="151"/>
      <c r="GP11" s="151"/>
      <c r="GQ11" s="151"/>
      <c r="GR11" s="151"/>
      <c r="GS11" s="151"/>
      <c r="GT11" s="151"/>
      <c r="GU11" s="151"/>
      <c r="GV11" s="151"/>
      <c r="GW11" s="151"/>
      <c r="GX11" s="151"/>
      <c r="GY11" s="151"/>
      <c r="GZ11" s="151"/>
      <c r="HA11" s="151"/>
      <c r="HB11" s="151"/>
      <c r="HC11" s="151"/>
      <c r="HD11" s="151"/>
      <c r="HE11" s="151"/>
      <c r="HF11" s="151"/>
      <c r="HG11" s="151"/>
      <c r="HH11" s="151"/>
      <c r="HI11" s="151"/>
      <c r="HJ11" s="151"/>
      <c r="HK11" s="151"/>
      <c r="HL11" s="151"/>
      <c r="HM11" s="151"/>
      <c r="HN11" s="151"/>
      <c r="HO11" s="151"/>
      <c r="HP11" s="151"/>
      <c r="HQ11" s="151"/>
      <c r="HR11" s="151"/>
      <c r="HS11" s="151"/>
      <c r="HT11" s="151"/>
      <c r="HU11" s="151"/>
      <c r="HV11" s="151"/>
      <c r="HW11" s="151"/>
      <c r="HX11" s="151"/>
      <c r="HY11" s="151"/>
      <c r="HZ11" s="151"/>
      <c r="IA11" s="151"/>
      <c r="IB11" s="151"/>
      <c r="IC11" s="151"/>
      <c r="ID11" s="151"/>
      <c r="IE11" s="151"/>
      <c r="IF11" s="151"/>
      <c r="IG11" s="151"/>
      <c r="IH11" s="151"/>
      <c r="II11" s="151"/>
      <c r="IJ11" s="151"/>
      <c r="IK11" s="151"/>
      <c r="IL11" s="151"/>
      <c r="IM11" s="151"/>
      <c r="IN11" s="151"/>
      <c r="IO11" s="151"/>
      <c r="IP11" s="151"/>
      <c r="IQ11" s="151"/>
      <c r="IR11" s="151"/>
      <c r="IS11" s="151"/>
      <c r="IT11" s="151"/>
      <c r="IU11" s="151"/>
      <c r="IV11" s="151"/>
    </row>
    <row r="12" spans="1:256" s="99" customFormat="1" ht="40.5" customHeight="1">
      <c r="A12" s="153">
        <v>4</v>
      </c>
      <c r="B12" s="42" t="s">
        <v>58</v>
      </c>
      <c r="C12" s="76">
        <v>8</v>
      </c>
      <c r="D12" s="76" t="s">
        <v>24</v>
      </c>
      <c r="E12" s="28" t="s">
        <v>21</v>
      </c>
      <c r="F12" s="129" t="s">
        <v>22</v>
      </c>
      <c r="G12" s="8">
        <f t="shared" si="0"/>
        <v>105</v>
      </c>
      <c r="H12" s="7">
        <v>30</v>
      </c>
      <c r="I12" s="7">
        <v>60</v>
      </c>
      <c r="J12" s="7"/>
      <c r="K12" s="7">
        <v>15</v>
      </c>
      <c r="L12" s="7"/>
      <c r="M12" s="144"/>
      <c r="N12" s="145"/>
      <c r="O12" s="145"/>
      <c r="P12" s="141"/>
      <c r="Q12" s="141"/>
      <c r="R12" s="147"/>
      <c r="S12" s="149"/>
      <c r="T12" s="150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8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8"/>
      <c r="FG12" s="148"/>
      <c r="FH12" s="148"/>
      <c r="FI12" s="148"/>
      <c r="FJ12" s="148"/>
      <c r="FK12" s="148"/>
      <c r="FL12" s="148"/>
      <c r="FM12" s="148"/>
      <c r="FN12" s="148"/>
      <c r="FO12" s="148"/>
      <c r="FP12" s="148"/>
      <c r="FQ12" s="148"/>
      <c r="FR12" s="148"/>
      <c r="FS12" s="148"/>
      <c r="FT12" s="148"/>
      <c r="FU12" s="148"/>
      <c r="FV12" s="148"/>
      <c r="FW12" s="148"/>
      <c r="FX12" s="148"/>
      <c r="FY12" s="148"/>
      <c r="FZ12" s="148"/>
      <c r="GA12" s="148"/>
      <c r="GB12" s="148"/>
      <c r="GC12" s="148"/>
      <c r="GD12" s="148"/>
      <c r="GE12" s="148"/>
      <c r="GF12" s="148"/>
      <c r="GG12" s="148"/>
      <c r="GH12" s="148"/>
      <c r="GI12" s="148"/>
      <c r="GJ12" s="148"/>
      <c r="GK12" s="148"/>
      <c r="GL12" s="148"/>
      <c r="GM12" s="148"/>
      <c r="GN12" s="148"/>
      <c r="GO12" s="148"/>
      <c r="GP12" s="148"/>
      <c r="GQ12" s="148"/>
      <c r="GR12" s="148"/>
      <c r="GS12" s="148"/>
      <c r="GT12" s="148"/>
      <c r="GU12" s="148"/>
      <c r="GV12" s="148"/>
      <c r="GW12" s="148"/>
      <c r="GX12" s="148"/>
      <c r="GY12" s="148"/>
      <c r="GZ12" s="148"/>
      <c r="HA12" s="148"/>
      <c r="HB12" s="148"/>
      <c r="HC12" s="148"/>
      <c r="HD12" s="148"/>
      <c r="HE12" s="148"/>
      <c r="HF12" s="148"/>
      <c r="HG12" s="148"/>
      <c r="HH12" s="148"/>
      <c r="HI12" s="148"/>
      <c r="HJ12" s="148"/>
      <c r="HK12" s="148"/>
      <c r="HL12" s="148"/>
      <c r="HM12" s="148"/>
      <c r="HN12" s="148"/>
      <c r="HO12" s="148"/>
      <c r="HP12" s="148"/>
      <c r="HQ12" s="148"/>
      <c r="HR12" s="148"/>
      <c r="HS12" s="148"/>
      <c r="HT12" s="148"/>
      <c r="HU12" s="148"/>
      <c r="HV12" s="148"/>
      <c r="HW12" s="148"/>
      <c r="HX12" s="148"/>
      <c r="HY12" s="148"/>
      <c r="HZ12" s="148"/>
      <c r="IA12" s="148"/>
      <c r="IB12" s="148"/>
      <c r="IC12" s="148"/>
      <c r="ID12" s="148"/>
      <c r="IE12" s="148"/>
      <c r="IF12" s="148"/>
      <c r="IG12" s="148"/>
      <c r="IH12" s="148"/>
      <c r="II12" s="148"/>
      <c r="IJ12" s="148"/>
      <c r="IK12" s="148"/>
      <c r="IL12" s="148"/>
      <c r="IM12" s="148"/>
      <c r="IN12" s="148"/>
      <c r="IO12" s="148"/>
      <c r="IP12" s="148"/>
      <c r="IQ12" s="148"/>
      <c r="IR12" s="148"/>
      <c r="IS12" s="148"/>
      <c r="IT12" s="148"/>
      <c r="IU12" s="148"/>
      <c r="IV12" s="148"/>
    </row>
    <row r="13" spans="1:256" ht="40.5" customHeight="1">
      <c r="A13" s="99">
        <v>5</v>
      </c>
      <c r="B13" s="44" t="s">
        <v>59</v>
      </c>
      <c r="C13" s="99">
        <v>8</v>
      </c>
      <c r="D13" s="99" t="s">
        <v>24</v>
      </c>
      <c r="E13" s="100" t="s">
        <v>21</v>
      </c>
      <c r="F13" s="152" t="s">
        <v>85</v>
      </c>
      <c r="G13" s="152">
        <f t="shared" si="0"/>
        <v>110</v>
      </c>
      <c r="H13" s="7">
        <v>30</v>
      </c>
      <c r="I13" s="7">
        <v>30</v>
      </c>
      <c r="J13" s="7">
        <v>40</v>
      </c>
      <c r="K13" s="7">
        <v>10</v>
      </c>
      <c r="L13" s="7"/>
      <c r="N13" s="141"/>
      <c r="O13" s="141"/>
      <c r="P13" s="145"/>
      <c r="Q13" s="145"/>
      <c r="R13" s="145"/>
      <c r="S13" s="145"/>
      <c r="T13" s="145"/>
      <c r="U13" s="145"/>
      <c r="V13" s="145"/>
      <c r="W13" s="145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  <c r="FJ13" s="141"/>
      <c r="FK13" s="141"/>
      <c r="FL13" s="141"/>
      <c r="FM13" s="141"/>
      <c r="FN13" s="141"/>
      <c r="FO13" s="141"/>
      <c r="FP13" s="141"/>
      <c r="FQ13" s="141"/>
      <c r="FR13" s="141"/>
      <c r="FS13" s="141"/>
      <c r="FT13" s="141"/>
      <c r="FU13" s="141"/>
      <c r="FV13" s="141"/>
      <c r="FW13" s="141"/>
      <c r="FX13" s="141"/>
      <c r="FY13" s="141"/>
      <c r="FZ13" s="141"/>
      <c r="GA13" s="141"/>
      <c r="GB13" s="141"/>
      <c r="GC13" s="141"/>
      <c r="GD13" s="141"/>
      <c r="GE13" s="141"/>
      <c r="GF13" s="141"/>
      <c r="GG13" s="141"/>
      <c r="GH13" s="141"/>
      <c r="GI13" s="141"/>
      <c r="GJ13" s="141"/>
      <c r="GK13" s="141"/>
      <c r="GL13" s="141"/>
      <c r="GM13" s="141"/>
      <c r="GN13" s="141"/>
      <c r="GO13" s="141"/>
      <c r="GP13" s="141"/>
      <c r="GQ13" s="141"/>
      <c r="GR13" s="141"/>
      <c r="GS13" s="141"/>
      <c r="GT13" s="141"/>
      <c r="GU13" s="141"/>
      <c r="GV13" s="141"/>
      <c r="GW13" s="141"/>
      <c r="GX13" s="141"/>
      <c r="GY13" s="141"/>
      <c r="GZ13" s="141"/>
      <c r="HA13" s="141"/>
      <c r="HB13" s="141"/>
      <c r="HC13" s="141"/>
      <c r="HD13" s="141"/>
      <c r="HE13" s="141"/>
      <c r="HF13" s="141"/>
      <c r="HG13" s="141"/>
      <c r="HH13" s="141"/>
      <c r="HI13" s="141"/>
      <c r="HJ13" s="141"/>
      <c r="HK13" s="141"/>
      <c r="HL13" s="141"/>
      <c r="HM13" s="141"/>
      <c r="HN13" s="141"/>
      <c r="HO13" s="141"/>
      <c r="HP13" s="141"/>
      <c r="HQ13" s="141"/>
      <c r="HR13" s="141"/>
      <c r="HS13" s="141"/>
      <c r="HT13" s="141"/>
      <c r="HU13" s="141"/>
      <c r="HV13" s="141"/>
      <c r="HW13" s="141"/>
      <c r="HX13" s="141"/>
      <c r="HY13" s="141"/>
      <c r="HZ13" s="141"/>
      <c r="IA13" s="141"/>
      <c r="IB13" s="141"/>
      <c r="IC13" s="141"/>
      <c r="ID13" s="141"/>
      <c r="IE13" s="141"/>
      <c r="IF13" s="141"/>
      <c r="IG13" s="141"/>
      <c r="IH13" s="141"/>
      <c r="II13" s="141"/>
      <c r="IJ13" s="141"/>
      <c r="IK13" s="141"/>
      <c r="IL13" s="141"/>
      <c r="IM13" s="141"/>
      <c r="IN13" s="141"/>
      <c r="IO13" s="141"/>
      <c r="IP13" s="141"/>
      <c r="IQ13" s="141"/>
      <c r="IR13" s="141"/>
      <c r="IS13" s="141"/>
      <c r="IT13" s="141"/>
      <c r="IU13" s="141"/>
      <c r="IV13" s="141"/>
    </row>
    <row r="14" spans="1:255" ht="40.5" customHeight="1">
      <c r="A14" s="76">
        <v>6</v>
      </c>
      <c r="B14" s="45" t="s">
        <v>60</v>
      </c>
      <c r="C14" s="192">
        <v>6</v>
      </c>
      <c r="D14" s="99">
        <v>1</v>
      </c>
      <c r="E14" s="196" t="s">
        <v>21</v>
      </c>
      <c r="F14" s="73" t="s">
        <v>25</v>
      </c>
      <c r="G14" s="152">
        <f t="shared" si="0"/>
        <v>56</v>
      </c>
      <c r="H14" s="153">
        <v>20</v>
      </c>
      <c r="I14" s="76">
        <v>26</v>
      </c>
      <c r="J14" s="76"/>
      <c r="K14" s="76">
        <v>10</v>
      </c>
      <c r="L14" s="76"/>
      <c r="N14" s="141"/>
      <c r="O14" s="141"/>
      <c r="P14" s="145"/>
      <c r="Q14" s="145"/>
      <c r="R14" s="145"/>
      <c r="S14" s="145"/>
      <c r="T14" s="145"/>
      <c r="U14" s="145"/>
      <c r="V14" s="145"/>
      <c r="W14" s="145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1"/>
      <c r="FH14" s="141"/>
      <c r="FI14" s="141"/>
      <c r="FJ14" s="141"/>
      <c r="FK14" s="141"/>
      <c r="FL14" s="141"/>
      <c r="FM14" s="141"/>
      <c r="FN14" s="141"/>
      <c r="FO14" s="141"/>
      <c r="FP14" s="141"/>
      <c r="FQ14" s="141"/>
      <c r="FR14" s="141"/>
      <c r="FS14" s="141"/>
      <c r="FT14" s="141"/>
      <c r="FU14" s="141"/>
      <c r="FV14" s="141"/>
      <c r="FW14" s="141"/>
      <c r="FX14" s="141"/>
      <c r="FY14" s="141"/>
      <c r="FZ14" s="141"/>
      <c r="GA14" s="141"/>
      <c r="GB14" s="141"/>
      <c r="GC14" s="141"/>
      <c r="GD14" s="141"/>
      <c r="GE14" s="141"/>
      <c r="GF14" s="141"/>
      <c r="GG14" s="141"/>
      <c r="GH14" s="141"/>
      <c r="GI14" s="141"/>
      <c r="GJ14" s="141"/>
      <c r="GK14" s="141"/>
      <c r="GL14" s="141"/>
      <c r="GM14" s="141"/>
      <c r="GN14" s="141"/>
      <c r="GO14" s="141"/>
      <c r="GP14" s="141"/>
      <c r="GQ14" s="141"/>
      <c r="GR14" s="141"/>
      <c r="GS14" s="141"/>
      <c r="GT14" s="141"/>
      <c r="GU14" s="141"/>
      <c r="GV14" s="141"/>
      <c r="GW14" s="141"/>
      <c r="GX14" s="141"/>
      <c r="GY14" s="141"/>
      <c r="GZ14" s="141"/>
      <c r="HA14" s="141"/>
      <c r="HB14" s="141"/>
      <c r="HC14" s="141"/>
      <c r="HD14" s="141"/>
      <c r="HE14" s="141"/>
      <c r="HF14" s="141"/>
      <c r="HG14" s="141"/>
      <c r="HH14" s="141"/>
      <c r="HI14" s="141"/>
      <c r="HJ14" s="141"/>
      <c r="HK14" s="141"/>
      <c r="HL14" s="141"/>
      <c r="HM14" s="141"/>
      <c r="HN14" s="141"/>
      <c r="HO14" s="141"/>
      <c r="HP14" s="141"/>
      <c r="HQ14" s="141"/>
      <c r="HR14" s="141"/>
      <c r="HS14" s="141"/>
      <c r="HT14" s="141"/>
      <c r="HU14" s="141"/>
      <c r="HV14" s="141"/>
      <c r="HW14" s="141"/>
      <c r="HX14" s="141"/>
      <c r="HY14" s="141"/>
      <c r="HZ14" s="141"/>
      <c r="IA14" s="141"/>
      <c r="IB14" s="141"/>
      <c r="IC14" s="141"/>
      <c r="ID14" s="141"/>
      <c r="IE14" s="141"/>
      <c r="IF14" s="141"/>
      <c r="IG14" s="141"/>
      <c r="IH14" s="141"/>
      <c r="II14" s="141"/>
      <c r="IJ14" s="141"/>
      <c r="IK14" s="141"/>
      <c r="IL14" s="141"/>
      <c r="IM14" s="141"/>
      <c r="IN14" s="141"/>
      <c r="IO14" s="141"/>
      <c r="IP14" s="141"/>
      <c r="IQ14" s="141"/>
      <c r="IR14" s="141"/>
      <c r="IS14" s="141"/>
      <c r="IT14" s="141"/>
      <c r="IU14" s="141"/>
    </row>
    <row r="15" spans="1:255" ht="40.5" customHeight="1">
      <c r="A15" s="76">
        <v>7</v>
      </c>
      <c r="B15" s="45" t="s">
        <v>60</v>
      </c>
      <c r="C15" s="192"/>
      <c r="D15" s="99">
        <v>1</v>
      </c>
      <c r="E15" s="197"/>
      <c r="F15" s="76" t="s">
        <v>22</v>
      </c>
      <c r="G15" s="152">
        <f t="shared" si="0"/>
        <v>14</v>
      </c>
      <c r="H15" s="153">
        <v>10</v>
      </c>
      <c r="I15" s="76">
        <v>4</v>
      </c>
      <c r="J15" s="76"/>
      <c r="K15" s="76"/>
      <c r="L15" s="76"/>
      <c r="N15" s="141"/>
      <c r="O15" s="141"/>
      <c r="P15" s="145"/>
      <c r="Q15" s="145"/>
      <c r="R15" s="145"/>
      <c r="S15" s="145"/>
      <c r="T15" s="145"/>
      <c r="U15" s="145"/>
      <c r="V15" s="145"/>
      <c r="W15" s="145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  <c r="FK15" s="141"/>
      <c r="FL15" s="141"/>
      <c r="FM15" s="141"/>
      <c r="FN15" s="141"/>
      <c r="FO15" s="141"/>
      <c r="FP15" s="141"/>
      <c r="FQ15" s="141"/>
      <c r="FR15" s="141"/>
      <c r="FS15" s="141"/>
      <c r="FT15" s="141"/>
      <c r="FU15" s="141"/>
      <c r="FV15" s="141"/>
      <c r="FW15" s="141"/>
      <c r="FX15" s="141"/>
      <c r="FY15" s="141"/>
      <c r="FZ15" s="141"/>
      <c r="GA15" s="141"/>
      <c r="GB15" s="141"/>
      <c r="GC15" s="141"/>
      <c r="GD15" s="141"/>
      <c r="GE15" s="141"/>
      <c r="GF15" s="141"/>
      <c r="GG15" s="141"/>
      <c r="GH15" s="141"/>
      <c r="GI15" s="141"/>
      <c r="GJ15" s="141"/>
      <c r="GK15" s="141"/>
      <c r="GL15" s="141"/>
      <c r="GM15" s="141"/>
      <c r="GN15" s="141"/>
      <c r="GO15" s="141"/>
      <c r="GP15" s="141"/>
      <c r="GQ15" s="141"/>
      <c r="GR15" s="141"/>
      <c r="GS15" s="141"/>
      <c r="GT15" s="141"/>
      <c r="GU15" s="141"/>
      <c r="GV15" s="141"/>
      <c r="GW15" s="141"/>
      <c r="GX15" s="141"/>
      <c r="GY15" s="141"/>
      <c r="GZ15" s="141"/>
      <c r="HA15" s="141"/>
      <c r="HB15" s="141"/>
      <c r="HC15" s="141"/>
      <c r="HD15" s="141"/>
      <c r="HE15" s="141"/>
      <c r="HF15" s="141"/>
      <c r="HG15" s="141"/>
      <c r="HH15" s="141"/>
      <c r="HI15" s="141"/>
      <c r="HJ15" s="141"/>
      <c r="HK15" s="141"/>
      <c r="HL15" s="141"/>
      <c r="HM15" s="141"/>
      <c r="HN15" s="141"/>
      <c r="HO15" s="141"/>
      <c r="HP15" s="141"/>
      <c r="HQ15" s="141"/>
      <c r="HR15" s="141"/>
      <c r="HS15" s="141"/>
      <c r="HT15" s="141"/>
      <c r="HU15" s="141"/>
      <c r="HV15" s="141"/>
      <c r="HW15" s="141"/>
      <c r="HX15" s="141"/>
      <c r="HY15" s="141"/>
      <c r="HZ15" s="141"/>
      <c r="IA15" s="141"/>
      <c r="IB15" s="141"/>
      <c r="IC15" s="141"/>
      <c r="ID15" s="141"/>
      <c r="IE15" s="141"/>
      <c r="IF15" s="141"/>
      <c r="IG15" s="141"/>
      <c r="IH15" s="141"/>
      <c r="II15" s="141"/>
      <c r="IJ15" s="141"/>
      <c r="IK15" s="141"/>
      <c r="IL15" s="141"/>
      <c r="IM15" s="141"/>
      <c r="IN15" s="141"/>
      <c r="IO15" s="141"/>
      <c r="IP15" s="141"/>
      <c r="IQ15" s="141"/>
      <c r="IR15" s="141"/>
      <c r="IS15" s="141"/>
      <c r="IT15" s="141"/>
      <c r="IU15" s="141"/>
    </row>
    <row r="16" spans="1:24" ht="40.5" customHeight="1">
      <c r="A16" s="76">
        <v>8</v>
      </c>
      <c r="B16" s="45" t="s">
        <v>61</v>
      </c>
      <c r="C16" s="192"/>
      <c r="D16" s="198">
        <v>1</v>
      </c>
      <c r="E16" s="99" t="s">
        <v>33</v>
      </c>
      <c r="F16" s="115" t="s">
        <v>80</v>
      </c>
      <c r="G16" s="152">
        <f t="shared" si="0"/>
        <v>2</v>
      </c>
      <c r="H16" s="115">
        <v>2</v>
      </c>
      <c r="I16" s="115"/>
      <c r="J16" s="115"/>
      <c r="K16" s="115"/>
      <c r="L16" s="115"/>
      <c r="P16" s="145"/>
      <c r="Q16" s="145"/>
      <c r="R16" s="145"/>
      <c r="S16" s="145"/>
      <c r="T16" s="145"/>
      <c r="U16" s="145"/>
      <c r="V16" s="145"/>
      <c r="W16" s="145"/>
      <c r="X16" s="141"/>
    </row>
    <row r="17" spans="1:24" ht="40.5" customHeight="1">
      <c r="A17" s="76">
        <v>9</v>
      </c>
      <c r="B17" s="45" t="s">
        <v>62</v>
      </c>
      <c r="C17" s="192"/>
      <c r="D17" s="199"/>
      <c r="E17" s="99" t="s">
        <v>33</v>
      </c>
      <c r="F17" s="115" t="s">
        <v>256</v>
      </c>
      <c r="G17" s="152">
        <f t="shared" si="0"/>
        <v>2</v>
      </c>
      <c r="H17" s="115">
        <v>2</v>
      </c>
      <c r="I17" s="115"/>
      <c r="J17" s="115"/>
      <c r="K17" s="115"/>
      <c r="L17" s="115"/>
      <c r="P17" s="145"/>
      <c r="Q17" s="145"/>
      <c r="R17" s="145"/>
      <c r="S17" s="145"/>
      <c r="T17" s="145"/>
      <c r="U17" s="145"/>
      <c r="V17" s="145"/>
      <c r="W17" s="145"/>
      <c r="X17" s="141"/>
    </row>
    <row r="18" spans="1:24" ht="40.5" customHeight="1">
      <c r="A18" s="76">
        <v>10</v>
      </c>
      <c r="B18" s="45" t="s">
        <v>63</v>
      </c>
      <c r="C18" s="98">
        <v>1</v>
      </c>
      <c r="D18" s="99">
        <v>2</v>
      </c>
      <c r="E18" s="99" t="s">
        <v>33</v>
      </c>
      <c r="F18" s="73" t="s">
        <v>25</v>
      </c>
      <c r="G18" s="152">
        <f t="shared" si="0"/>
        <v>30</v>
      </c>
      <c r="H18" s="153">
        <v>30</v>
      </c>
      <c r="I18" s="76"/>
      <c r="J18" s="76"/>
      <c r="K18" s="76"/>
      <c r="L18" s="76"/>
      <c r="P18" s="145"/>
      <c r="Q18" s="145"/>
      <c r="R18" s="145"/>
      <c r="S18" s="145"/>
      <c r="T18" s="145"/>
      <c r="U18" s="145"/>
      <c r="V18" s="145"/>
      <c r="W18" s="145"/>
      <c r="X18" s="141"/>
    </row>
    <row r="19" spans="1:24" ht="40.5" customHeight="1">
      <c r="A19" s="76">
        <v>11</v>
      </c>
      <c r="B19" s="45" t="s">
        <v>64</v>
      </c>
      <c r="C19" s="98">
        <v>2</v>
      </c>
      <c r="D19" s="99" t="s">
        <v>24</v>
      </c>
      <c r="E19" s="99" t="s">
        <v>33</v>
      </c>
      <c r="F19" s="115" t="s">
        <v>84</v>
      </c>
      <c r="G19" s="152">
        <f t="shared" si="0"/>
        <v>60</v>
      </c>
      <c r="H19" s="7"/>
      <c r="I19" s="7"/>
      <c r="J19" s="7">
        <v>60</v>
      </c>
      <c r="K19" s="7"/>
      <c r="L19" s="7"/>
      <c r="P19" s="145"/>
      <c r="Q19" s="145"/>
      <c r="R19" s="145"/>
      <c r="S19" s="145"/>
      <c r="T19" s="145"/>
      <c r="U19" s="145"/>
      <c r="V19" s="145"/>
      <c r="W19" s="145"/>
      <c r="X19" s="141"/>
    </row>
    <row r="20" spans="1:24" ht="40.5" customHeight="1">
      <c r="A20" s="76">
        <v>12</v>
      </c>
      <c r="B20" s="45" t="s">
        <v>65</v>
      </c>
      <c r="C20" s="98">
        <v>1</v>
      </c>
      <c r="D20" s="99">
        <v>2</v>
      </c>
      <c r="E20" s="99" t="s">
        <v>33</v>
      </c>
      <c r="F20" s="140" t="s">
        <v>244</v>
      </c>
      <c r="G20" s="152">
        <f t="shared" si="0"/>
        <v>5</v>
      </c>
      <c r="H20" s="7"/>
      <c r="I20" s="7"/>
      <c r="J20" s="7">
        <v>5</v>
      </c>
      <c r="K20" s="7"/>
      <c r="L20" s="7"/>
      <c r="P20" s="145"/>
      <c r="Q20" s="145"/>
      <c r="R20" s="145"/>
      <c r="S20" s="145"/>
      <c r="T20" s="145"/>
      <c r="U20" s="145"/>
      <c r="V20" s="145"/>
      <c r="W20" s="145"/>
      <c r="X20" s="141"/>
    </row>
    <row r="21" spans="1:24" ht="40.5" customHeight="1">
      <c r="A21" s="76">
        <v>13</v>
      </c>
      <c r="B21" s="45" t="s">
        <v>66</v>
      </c>
      <c r="C21" s="98">
        <v>1</v>
      </c>
      <c r="D21" s="99">
        <v>1</v>
      </c>
      <c r="E21" s="99" t="s">
        <v>33</v>
      </c>
      <c r="F21" s="115" t="s">
        <v>79</v>
      </c>
      <c r="G21" s="152">
        <f t="shared" si="0"/>
        <v>14</v>
      </c>
      <c r="H21" s="7"/>
      <c r="I21" s="7">
        <v>10</v>
      </c>
      <c r="J21" s="7"/>
      <c r="K21" s="7">
        <v>4</v>
      </c>
      <c r="L21" s="7"/>
      <c r="P21" s="145"/>
      <c r="Q21" s="145"/>
      <c r="R21" s="145"/>
      <c r="S21" s="145"/>
      <c r="T21" s="145"/>
      <c r="U21" s="145"/>
      <c r="V21" s="145"/>
      <c r="W21" s="145"/>
      <c r="X21" s="141"/>
    </row>
    <row r="22" spans="1:24" ht="40.5" customHeight="1">
      <c r="A22" s="76">
        <v>14</v>
      </c>
      <c r="B22" s="45" t="s">
        <v>67</v>
      </c>
      <c r="C22" s="98">
        <v>1</v>
      </c>
      <c r="D22" s="99">
        <v>2</v>
      </c>
      <c r="E22" s="99" t="s">
        <v>33</v>
      </c>
      <c r="F22" s="73" t="s">
        <v>25</v>
      </c>
      <c r="G22" s="152">
        <f t="shared" si="0"/>
        <v>36</v>
      </c>
      <c r="H22" s="153">
        <v>20</v>
      </c>
      <c r="I22" s="76">
        <v>16</v>
      </c>
      <c r="J22" s="76"/>
      <c r="K22" s="76"/>
      <c r="L22" s="76"/>
      <c r="P22" s="145"/>
      <c r="Q22" s="145"/>
      <c r="R22" s="145"/>
      <c r="S22" s="145"/>
      <c r="T22" s="145"/>
      <c r="U22" s="145"/>
      <c r="V22" s="145"/>
      <c r="W22" s="145"/>
      <c r="X22" s="141"/>
    </row>
    <row r="23" spans="1:24" ht="40.5" customHeight="1">
      <c r="A23" s="76">
        <v>15</v>
      </c>
      <c r="B23" s="45" t="s">
        <v>68</v>
      </c>
      <c r="C23" s="98">
        <v>2</v>
      </c>
      <c r="D23" s="99">
        <v>1</v>
      </c>
      <c r="E23" s="99" t="s">
        <v>33</v>
      </c>
      <c r="F23" s="76" t="s">
        <v>22</v>
      </c>
      <c r="G23" s="152">
        <f t="shared" si="0"/>
        <v>45</v>
      </c>
      <c r="H23" s="153">
        <v>15</v>
      </c>
      <c r="I23" s="76">
        <v>30</v>
      </c>
      <c r="J23" s="76"/>
      <c r="K23" s="76"/>
      <c r="L23" s="76"/>
      <c r="P23" s="145"/>
      <c r="Q23" s="145"/>
      <c r="R23" s="145"/>
      <c r="S23" s="145"/>
      <c r="T23" s="145"/>
      <c r="U23" s="145"/>
      <c r="V23" s="145"/>
      <c r="W23" s="145"/>
      <c r="X23" s="141"/>
    </row>
    <row r="24" spans="1:24" ht="40.5" customHeight="1">
      <c r="A24" s="76">
        <v>16</v>
      </c>
      <c r="B24" s="45" t="s">
        <v>69</v>
      </c>
      <c r="C24" s="98">
        <v>1</v>
      </c>
      <c r="D24" s="99">
        <v>2</v>
      </c>
      <c r="E24" s="99" t="s">
        <v>33</v>
      </c>
      <c r="F24" s="73" t="s">
        <v>25</v>
      </c>
      <c r="G24" s="152">
        <f t="shared" si="0"/>
        <v>30</v>
      </c>
      <c r="H24" s="153">
        <v>20</v>
      </c>
      <c r="I24" s="76">
        <v>10</v>
      </c>
      <c r="J24" s="76"/>
      <c r="K24" s="76"/>
      <c r="L24" s="76"/>
      <c r="P24" s="145"/>
      <c r="Q24" s="145"/>
      <c r="R24" s="145"/>
      <c r="S24" s="145"/>
      <c r="T24" s="145"/>
      <c r="U24" s="145"/>
      <c r="V24" s="145"/>
      <c r="W24" s="145"/>
      <c r="X24" s="141"/>
    </row>
    <row r="25" spans="1:24" ht="40.5" customHeight="1">
      <c r="A25" s="76">
        <v>17</v>
      </c>
      <c r="B25" s="45" t="s">
        <v>70</v>
      </c>
      <c r="C25" s="98">
        <v>1</v>
      </c>
      <c r="D25" s="99">
        <v>1</v>
      </c>
      <c r="E25" s="99" t="s">
        <v>33</v>
      </c>
      <c r="F25" s="73" t="s">
        <v>25</v>
      </c>
      <c r="G25" s="152">
        <f t="shared" si="0"/>
        <v>45</v>
      </c>
      <c r="H25" s="153">
        <v>45</v>
      </c>
      <c r="I25" s="76"/>
      <c r="J25" s="76"/>
      <c r="K25" s="76"/>
      <c r="L25" s="76"/>
      <c r="P25" s="145"/>
      <c r="Q25" s="145"/>
      <c r="R25" s="145"/>
      <c r="S25" s="145"/>
      <c r="T25" s="145"/>
      <c r="U25" s="145"/>
      <c r="V25" s="145"/>
      <c r="W25" s="145"/>
      <c r="X25" s="141"/>
    </row>
    <row r="26" spans="1:24" ht="40.5" customHeight="1">
      <c r="A26" s="76">
        <v>18</v>
      </c>
      <c r="B26" s="45" t="s">
        <v>71</v>
      </c>
      <c r="C26" s="98">
        <v>1</v>
      </c>
      <c r="D26" s="99" t="s">
        <v>24</v>
      </c>
      <c r="E26" s="99" t="s">
        <v>33</v>
      </c>
      <c r="F26" s="73" t="s">
        <v>25</v>
      </c>
      <c r="G26" s="152">
        <f t="shared" si="0"/>
        <v>20</v>
      </c>
      <c r="H26" s="153">
        <v>8</v>
      </c>
      <c r="I26" s="76">
        <v>12</v>
      </c>
      <c r="J26" s="76"/>
      <c r="K26" s="76"/>
      <c r="L26" s="76"/>
      <c r="P26" s="145"/>
      <c r="Q26" s="145"/>
      <c r="R26" s="145"/>
      <c r="S26" s="145"/>
      <c r="T26" s="145"/>
      <c r="U26" s="145"/>
      <c r="V26" s="145"/>
      <c r="W26" s="145"/>
      <c r="X26" s="141"/>
    </row>
    <row r="27" spans="1:24" ht="40.5" customHeight="1">
      <c r="A27" s="76">
        <v>19</v>
      </c>
      <c r="B27" s="45" t="s">
        <v>72</v>
      </c>
      <c r="C27" s="98">
        <v>1</v>
      </c>
      <c r="D27" s="99">
        <v>2</v>
      </c>
      <c r="E27" s="99" t="s">
        <v>33</v>
      </c>
      <c r="F27" s="76" t="s">
        <v>22</v>
      </c>
      <c r="G27" s="152">
        <f t="shared" si="0"/>
        <v>40</v>
      </c>
      <c r="H27" s="153">
        <v>20</v>
      </c>
      <c r="I27" s="76">
        <v>20</v>
      </c>
      <c r="J27" s="76"/>
      <c r="K27" s="76"/>
      <c r="L27" s="76"/>
      <c r="P27" s="145"/>
      <c r="Q27" s="145"/>
      <c r="R27" s="145"/>
      <c r="S27" s="145"/>
      <c r="T27" s="145"/>
      <c r="U27" s="145"/>
      <c r="V27" s="145"/>
      <c r="W27" s="145"/>
      <c r="X27" s="141"/>
    </row>
    <row r="28" spans="1:24" ht="40.5" customHeight="1">
      <c r="A28" s="76">
        <v>20</v>
      </c>
      <c r="B28" s="45" t="s">
        <v>73</v>
      </c>
      <c r="C28" s="98">
        <v>4</v>
      </c>
      <c r="D28" s="99">
        <v>2</v>
      </c>
      <c r="E28" s="99" t="s">
        <v>33</v>
      </c>
      <c r="F28" s="115" t="s">
        <v>52</v>
      </c>
      <c r="G28" s="152">
        <f t="shared" si="0"/>
        <v>160</v>
      </c>
      <c r="H28" s="7"/>
      <c r="I28" s="7"/>
      <c r="J28" s="7"/>
      <c r="K28" s="7"/>
      <c r="L28" s="7">
        <v>160</v>
      </c>
      <c r="P28" s="145"/>
      <c r="Q28" s="145"/>
      <c r="R28" s="145"/>
      <c r="S28" s="145"/>
      <c r="T28" s="145"/>
      <c r="U28" s="145"/>
      <c r="V28" s="145"/>
      <c r="W28" s="145"/>
      <c r="X28" s="141"/>
    </row>
    <row r="29" spans="1:24" ht="40.5" customHeight="1">
      <c r="A29" s="76">
        <v>21</v>
      </c>
      <c r="B29" s="45" t="s">
        <v>74</v>
      </c>
      <c r="C29" s="98"/>
      <c r="D29" s="99">
        <v>1</v>
      </c>
      <c r="E29" s="99" t="s">
        <v>33</v>
      </c>
      <c r="F29" s="115" t="s">
        <v>83</v>
      </c>
      <c r="G29" s="152">
        <f t="shared" si="0"/>
        <v>2</v>
      </c>
      <c r="H29" s="7"/>
      <c r="I29" s="7"/>
      <c r="J29" s="7"/>
      <c r="K29" s="7">
        <v>2</v>
      </c>
      <c r="L29" s="7"/>
      <c r="P29" s="145"/>
      <c r="Q29" s="145"/>
      <c r="R29" s="145"/>
      <c r="S29" s="145"/>
      <c r="T29" s="145"/>
      <c r="U29" s="145"/>
      <c r="V29" s="145"/>
      <c r="W29" s="145"/>
      <c r="X29" s="141"/>
    </row>
    <row r="30" spans="1:24" ht="40.5" customHeight="1">
      <c r="A30" s="76">
        <v>22</v>
      </c>
      <c r="B30" s="45" t="s">
        <v>75</v>
      </c>
      <c r="C30" s="98">
        <v>1</v>
      </c>
      <c r="D30" s="99">
        <v>1</v>
      </c>
      <c r="E30" s="99" t="s">
        <v>33</v>
      </c>
      <c r="F30" s="140" t="s">
        <v>244</v>
      </c>
      <c r="G30" s="152">
        <f t="shared" si="0"/>
        <v>30</v>
      </c>
      <c r="H30" s="7"/>
      <c r="I30" s="7">
        <v>30</v>
      </c>
      <c r="J30" s="7"/>
      <c r="K30" s="7"/>
      <c r="L30" s="7"/>
      <c r="P30" s="145"/>
      <c r="Q30" s="145"/>
      <c r="R30" s="145"/>
      <c r="S30" s="145"/>
      <c r="T30" s="145"/>
      <c r="U30" s="145"/>
      <c r="V30" s="145"/>
      <c r="W30" s="145"/>
      <c r="X30" s="141"/>
    </row>
    <row r="31" spans="1:24" ht="40.5" customHeight="1">
      <c r="A31" s="76">
        <v>23</v>
      </c>
      <c r="B31" s="45" t="s">
        <v>76</v>
      </c>
      <c r="C31" s="98">
        <v>1</v>
      </c>
      <c r="D31" s="99">
        <v>1</v>
      </c>
      <c r="E31" s="99" t="s">
        <v>33</v>
      </c>
      <c r="F31" s="76" t="s">
        <v>22</v>
      </c>
      <c r="G31" s="152">
        <f t="shared" si="0"/>
        <v>5</v>
      </c>
      <c r="H31" s="152"/>
      <c r="I31" s="76"/>
      <c r="J31" s="76">
        <v>5</v>
      </c>
      <c r="K31" s="76"/>
      <c r="L31" s="76"/>
      <c r="P31" s="145"/>
      <c r="Q31" s="145"/>
      <c r="R31" s="145"/>
      <c r="S31" s="145"/>
      <c r="T31" s="145"/>
      <c r="U31" s="145"/>
      <c r="V31" s="145"/>
      <c r="W31" s="145"/>
      <c r="X31" s="141"/>
    </row>
    <row r="32" spans="1:24" ht="40.5" customHeight="1">
      <c r="A32" s="76">
        <v>24</v>
      </c>
      <c r="B32" s="45" t="s">
        <v>86</v>
      </c>
      <c r="C32" s="146">
        <v>1</v>
      </c>
      <c r="D32" s="24">
        <v>2</v>
      </c>
      <c r="E32" s="99" t="s">
        <v>33</v>
      </c>
      <c r="F32" s="115" t="s">
        <v>240</v>
      </c>
      <c r="G32" s="152">
        <f t="shared" si="0"/>
        <v>14</v>
      </c>
      <c r="H32" s="7"/>
      <c r="I32" s="7">
        <v>14</v>
      </c>
      <c r="J32" s="7"/>
      <c r="K32" s="7"/>
      <c r="L32" s="24"/>
      <c r="P32" s="145"/>
      <c r="Q32" s="145"/>
      <c r="R32" s="145"/>
      <c r="S32" s="145"/>
      <c r="T32" s="145"/>
      <c r="U32" s="145"/>
      <c r="V32" s="145"/>
      <c r="W32" s="145"/>
      <c r="X32" s="141"/>
    </row>
    <row r="33" spans="1:24" ht="40.5" customHeight="1">
      <c r="A33" s="76">
        <v>25</v>
      </c>
      <c r="B33" s="45" t="s">
        <v>77</v>
      </c>
      <c r="C33" s="22">
        <v>1</v>
      </c>
      <c r="D33" s="22">
        <v>1</v>
      </c>
      <c r="E33" s="99" t="s">
        <v>33</v>
      </c>
      <c r="F33" s="73" t="s">
        <v>25</v>
      </c>
      <c r="G33" s="152">
        <f t="shared" si="0"/>
        <v>25</v>
      </c>
      <c r="H33" s="22"/>
      <c r="I33" s="22">
        <v>20</v>
      </c>
      <c r="J33" s="22"/>
      <c r="K33" s="22">
        <v>5</v>
      </c>
      <c r="L33" s="22"/>
      <c r="P33" s="155"/>
      <c r="Q33" s="155"/>
      <c r="R33" s="155"/>
      <c r="S33" s="155"/>
      <c r="T33" s="155"/>
      <c r="U33" s="155"/>
      <c r="V33" s="155"/>
      <c r="W33" s="155"/>
      <c r="X33" s="141"/>
    </row>
    <row r="34" spans="1:24" ht="40.5" customHeight="1">
      <c r="A34" s="76">
        <v>26</v>
      </c>
      <c r="B34" s="45" t="s">
        <v>78</v>
      </c>
      <c r="C34" s="22">
        <v>1</v>
      </c>
      <c r="D34" s="22">
        <v>1</v>
      </c>
      <c r="E34" s="99" t="s">
        <v>33</v>
      </c>
      <c r="F34" s="115" t="s">
        <v>82</v>
      </c>
      <c r="G34" s="152">
        <f t="shared" si="0"/>
        <v>30</v>
      </c>
      <c r="H34" s="7"/>
      <c r="I34" s="7"/>
      <c r="J34" s="7">
        <v>30</v>
      </c>
      <c r="K34" s="7"/>
      <c r="L34" s="7"/>
      <c r="P34" s="145"/>
      <c r="Q34" s="145"/>
      <c r="R34" s="145"/>
      <c r="S34" s="145"/>
      <c r="T34" s="145"/>
      <c r="U34" s="145"/>
      <c r="V34" s="145"/>
      <c r="W34" s="145"/>
      <c r="X34" s="141"/>
    </row>
    <row r="35" spans="1:24" ht="12">
      <c r="A35" s="97"/>
      <c r="B35" s="90" t="s">
        <v>53</v>
      </c>
      <c r="C35" s="118">
        <f>SUM(C9:C34)</f>
        <v>60</v>
      </c>
      <c r="D35" s="195"/>
      <c r="E35" s="195"/>
      <c r="F35" s="195"/>
      <c r="G35" s="120">
        <f aca="true" t="shared" si="1" ref="G35:L35">SUM(G9:G34)</f>
        <v>1120</v>
      </c>
      <c r="H35" s="120">
        <f t="shared" si="1"/>
        <v>342</v>
      </c>
      <c r="I35" s="120">
        <f t="shared" si="1"/>
        <v>332</v>
      </c>
      <c r="J35" s="120">
        <f t="shared" si="1"/>
        <v>210</v>
      </c>
      <c r="K35" s="120">
        <f t="shared" si="1"/>
        <v>76</v>
      </c>
      <c r="L35" s="121">
        <f t="shared" si="1"/>
        <v>160</v>
      </c>
      <c r="P35" s="141"/>
      <c r="Q35" s="141"/>
      <c r="R35" s="141"/>
      <c r="S35" s="141"/>
      <c r="T35" s="141"/>
      <c r="U35" s="141"/>
      <c r="V35" s="141"/>
      <c r="W35" s="141"/>
      <c r="X35" s="141"/>
    </row>
    <row r="36" spans="6:24" ht="12">
      <c r="F36" s="186" t="s">
        <v>248</v>
      </c>
      <c r="G36" s="25">
        <f>G35-L35</f>
        <v>960</v>
      </c>
      <c r="H36" s="190" t="s">
        <v>249</v>
      </c>
      <c r="I36" s="190"/>
      <c r="J36" s="190"/>
      <c r="P36" s="141"/>
      <c r="Q36" s="141"/>
      <c r="R36" s="141"/>
      <c r="S36" s="141"/>
      <c r="T36" s="141"/>
      <c r="U36" s="141"/>
      <c r="V36" s="141"/>
      <c r="W36" s="141"/>
      <c r="X36" s="141"/>
    </row>
    <row r="37" spans="16:24" ht="12">
      <c r="P37" s="141"/>
      <c r="Q37" s="141"/>
      <c r="R37" s="141"/>
      <c r="S37" s="141"/>
      <c r="T37" s="141"/>
      <c r="U37" s="141"/>
      <c r="V37" s="141"/>
      <c r="W37" s="141"/>
      <c r="X37" s="141"/>
    </row>
  </sheetData>
  <sheetProtection formatCells="0" formatColumns="0" formatRows="0" insertColumns="0" insertRows="0" insertHyperlinks="0" deleteColumns="0" deleteRows="0" sort="0" autoFilter="0" pivotTables="0"/>
  <mergeCells count="8">
    <mergeCell ref="H36:J36"/>
    <mergeCell ref="C5:F5"/>
    <mergeCell ref="C14:C15"/>
    <mergeCell ref="C16:C17"/>
    <mergeCell ref="G7:L7"/>
    <mergeCell ref="D35:F35"/>
    <mergeCell ref="E14:E15"/>
    <mergeCell ref="D16:D17"/>
  </mergeCells>
  <printOptions/>
  <pageMargins left="0.2755905511811024" right="0.1968503937007874" top="0.31496062992125984" bottom="0.35433070866141736" header="0.31496062992125984" footer="0.31496062992125984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32"/>
  <sheetViews>
    <sheetView view="pageBreakPreview" zoomScaleSheetLayoutView="100" zoomScalePageLayoutView="0" workbookViewId="0" topLeftCell="A1">
      <selection activeCell="F17" sqref="F17"/>
    </sheetView>
  </sheetViews>
  <sheetFormatPr defaultColWidth="8.796875" defaultRowHeight="14.25"/>
  <cols>
    <col min="1" max="1" width="4.8984375" style="11" customWidth="1"/>
    <col min="2" max="2" width="22.09765625" style="92" customWidth="1"/>
    <col min="3" max="5" width="5.8984375" style="11" customWidth="1"/>
    <col min="6" max="6" width="40.8984375" style="11" customWidth="1"/>
    <col min="7" max="7" width="6.59765625" style="12" customWidth="1"/>
    <col min="8" max="13" width="4.69921875" style="11" customWidth="1"/>
    <col min="14" max="16384" width="9" style="11" customWidth="1"/>
  </cols>
  <sheetData>
    <row r="3" spans="1:12" ht="12">
      <c r="A3" s="79"/>
      <c r="B3" s="80"/>
      <c r="C3" s="81" t="s">
        <v>0</v>
      </c>
      <c r="D3" s="96"/>
      <c r="E3" s="79"/>
      <c r="F3" s="79"/>
      <c r="G3" s="82"/>
      <c r="H3" s="79"/>
      <c r="I3" s="79"/>
      <c r="J3" s="79"/>
      <c r="K3" s="79"/>
      <c r="L3" s="79"/>
    </row>
    <row r="4" spans="1:12" ht="12">
      <c r="A4" s="79"/>
      <c r="B4" s="80"/>
      <c r="C4" s="81" t="s">
        <v>1</v>
      </c>
      <c r="D4" s="96"/>
      <c r="E4" s="79"/>
      <c r="F4" s="79"/>
      <c r="G4" s="82"/>
      <c r="H4" s="79"/>
      <c r="I4" s="79"/>
      <c r="J4" s="79"/>
      <c r="K4" s="79"/>
      <c r="L4" s="79"/>
    </row>
    <row r="5" spans="1:12" ht="12">
      <c r="A5" s="79"/>
      <c r="B5" s="80"/>
      <c r="C5" s="191" t="s">
        <v>251</v>
      </c>
      <c r="D5" s="191"/>
      <c r="E5" s="191"/>
      <c r="F5" s="191"/>
      <c r="G5" s="82"/>
      <c r="H5" s="79"/>
      <c r="I5" s="79"/>
      <c r="J5" s="79"/>
      <c r="K5" s="79"/>
      <c r="L5" s="79"/>
    </row>
    <row r="6" spans="1:12" ht="12">
      <c r="A6" s="79"/>
      <c r="B6" s="80"/>
      <c r="C6" s="79"/>
      <c r="D6" s="79"/>
      <c r="E6" s="79"/>
      <c r="F6" s="79"/>
      <c r="G6" s="82"/>
      <c r="H6" s="79"/>
      <c r="I6" s="79"/>
      <c r="J6" s="79"/>
      <c r="K6" s="79"/>
      <c r="L6" s="79"/>
    </row>
    <row r="7" spans="1:12" s="12" customFormat="1" ht="12">
      <c r="A7" s="21"/>
      <c r="B7" s="42"/>
      <c r="C7" s="83"/>
      <c r="D7" s="83" t="s">
        <v>3</v>
      </c>
      <c r="E7" s="83" t="s">
        <v>4</v>
      </c>
      <c r="F7" s="133" t="s">
        <v>5</v>
      </c>
      <c r="G7" s="193" t="s">
        <v>6</v>
      </c>
      <c r="H7" s="194"/>
      <c r="I7" s="194"/>
      <c r="J7" s="194"/>
      <c r="K7" s="194"/>
      <c r="L7" s="194"/>
    </row>
    <row r="8" spans="1:12" s="12" customFormat="1" ht="14.25" customHeight="1">
      <c r="A8" s="21" t="s">
        <v>7</v>
      </c>
      <c r="B8" s="42" t="s">
        <v>8</v>
      </c>
      <c r="C8" s="83" t="s">
        <v>9</v>
      </c>
      <c r="D8" s="83" t="s">
        <v>10</v>
      </c>
      <c r="E8" s="83" t="s">
        <v>11</v>
      </c>
      <c r="F8" s="19" t="s">
        <v>12</v>
      </c>
      <c r="G8" s="21" t="s">
        <v>13</v>
      </c>
      <c r="H8" s="19" t="s">
        <v>14</v>
      </c>
      <c r="I8" s="19" t="s">
        <v>15</v>
      </c>
      <c r="J8" s="19" t="s">
        <v>16</v>
      </c>
      <c r="K8" s="19" t="s">
        <v>87</v>
      </c>
      <c r="L8" s="19" t="s">
        <v>18</v>
      </c>
    </row>
    <row r="9" spans="1:12" s="12" customFormat="1" ht="40.5" customHeight="1">
      <c r="A9" s="76">
        <v>1</v>
      </c>
      <c r="B9" s="42" t="s">
        <v>88</v>
      </c>
      <c r="C9" s="98">
        <v>3</v>
      </c>
      <c r="D9" s="99">
        <v>2</v>
      </c>
      <c r="E9" s="100" t="s">
        <v>21</v>
      </c>
      <c r="F9" s="85" t="s">
        <v>25</v>
      </c>
      <c r="G9" s="102">
        <f>SUM(H9:L9)</f>
        <v>30</v>
      </c>
      <c r="H9" s="76">
        <v>10</v>
      </c>
      <c r="I9" s="76">
        <v>20</v>
      </c>
      <c r="J9" s="76"/>
      <c r="K9" s="76"/>
      <c r="L9" s="76"/>
    </row>
    <row r="10" spans="1:12" ht="40.5" customHeight="1">
      <c r="A10" s="33">
        <v>2</v>
      </c>
      <c r="B10" s="103" t="s">
        <v>89</v>
      </c>
      <c r="C10" s="104">
        <v>5</v>
      </c>
      <c r="D10" s="105">
        <v>1</v>
      </c>
      <c r="E10" s="100" t="s">
        <v>21</v>
      </c>
      <c r="F10" s="85" t="s">
        <v>25</v>
      </c>
      <c r="G10" s="102">
        <f aca="true" t="shared" si="0" ref="G10:G30">SUM(H10:L10)</f>
        <v>70</v>
      </c>
      <c r="H10" s="73">
        <v>30</v>
      </c>
      <c r="I10" s="73">
        <v>30</v>
      </c>
      <c r="J10" s="73"/>
      <c r="K10" s="73">
        <v>10</v>
      </c>
      <c r="L10" s="73"/>
    </row>
    <row r="11" spans="1:12" ht="40.5" customHeight="1">
      <c r="A11" s="73">
        <v>3</v>
      </c>
      <c r="B11" s="103" t="s">
        <v>90</v>
      </c>
      <c r="C11" s="104">
        <v>5</v>
      </c>
      <c r="D11" s="105">
        <v>2</v>
      </c>
      <c r="E11" s="100" t="s">
        <v>21</v>
      </c>
      <c r="F11" s="85" t="s">
        <v>25</v>
      </c>
      <c r="G11" s="102">
        <f t="shared" si="0"/>
        <v>70</v>
      </c>
      <c r="H11" s="73">
        <v>40</v>
      </c>
      <c r="I11" s="73">
        <v>20</v>
      </c>
      <c r="J11" s="73"/>
      <c r="K11" s="73">
        <v>10</v>
      </c>
      <c r="L11" s="73"/>
    </row>
    <row r="12" spans="1:12" ht="40.5" customHeight="1">
      <c r="A12" s="33">
        <v>4</v>
      </c>
      <c r="B12" s="103" t="s">
        <v>91</v>
      </c>
      <c r="C12" s="104">
        <v>8</v>
      </c>
      <c r="D12" s="105" t="s">
        <v>24</v>
      </c>
      <c r="E12" s="100" t="s">
        <v>21</v>
      </c>
      <c r="F12" s="129" t="s">
        <v>22</v>
      </c>
      <c r="G12" s="102">
        <f t="shared" si="0"/>
        <v>100</v>
      </c>
      <c r="H12" s="73">
        <v>46</v>
      </c>
      <c r="I12" s="73">
        <v>44</v>
      </c>
      <c r="J12" s="73"/>
      <c r="K12" s="73">
        <v>10</v>
      </c>
      <c r="L12" s="73"/>
    </row>
    <row r="13" spans="1:12" ht="40.5" customHeight="1">
      <c r="A13" s="33">
        <v>5</v>
      </c>
      <c r="B13" s="103" t="s">
        <v>92</v>
      </c>
      <c r="C13" s="200">
        <v>3</v>
      </c>
      <c r="D13" s="105">
        <v>2</v>
      </c>
      <c r="E13" s="196" t="s">
        <v>21</v>
      </c>
      <c r="F13" s="85" t="s">
        <v>25</v>
      </c>
      <c r="G13" s="102">
        <f t="shared" si="0"/>
        <v>28</v>
      </c>
      <c r="H13" s="73">
        <v>16</v>
      </c>
      <c r="I13" s="73">
        <v>6</v>
      </c>
      <c r="J13" s="73"/>
      <c r="K13" s="73">
        <v>6</v>
      </c>
      <c r="L13" s="73"/>
    </row>
    <row r="14" spans="1:12" ht="40.5" customHeight="1">
      <c r="A14" s="33">
        <v>6</v>
      </c>
      <c r="B14" s="103" t="s">
        <v>92</v>
      </c>
      <c r="C14" s="201"/>
      <c r="D14" s="105">
        <v>2</v>
      </c>
      <c r="E14" s="197"/>
      <c r="F14" s="129" t="s">
        <v>22</v>
      </c>
      <c r="G14" s="102">
        <f t="shared" si="0"/>
        <v>16</v>
      </c>
      <c r="H14" s="73">
        <v>8</v>
      </c>
      <c r="I14" s="73">
        <v>8</v>
      </c>
      <c r="J14" s="73"/>
      <c r="K14" s="73"/>
      <c r="L14" s="73"/>
    </row>
    <row r="15" spans="1:12" ht="40.5" customHeight="1">
      <c r="A15" s="33">
        <v>7</v>
      </c>
      <c r="B15" s="103" t="s">
        <v>93</v>
      </c>
      <c r="C15" s="104">
        <v>5</v>
      </c>
      <c r="D15" s="105">
        <v>1</v>
      </c>
      <c r="E15" s="100" t="s">
        <v>21</v>
      </c>
      <c r="F15" s="85" t="s">
        <v>25</v>
      </c>
      <c r="G15" s="102">
        <f t="shared" si="0"/>
        <v>60</v>
      </c>
      <c r="H15" s="73">
        <v>20</v>
      </c>
      <c r="I15" s="73">
        <v>30</v>
      </c>
      <c r="J15" s="73"/>
      <c r="K15" s="73">
        <v>10</v>
      </c>
      <c r="L15" s="73"/>
    </row>
    <row r="16" spans="1:12" ht="40.5" customHeight="1">
      <c r="A16" s="33">
        <v>8</v>
      </c>
      <c r="B16" s="103" t="s">
        <v>94</v>
      </c>
      <c r="C16" s="104">
        <v>5</v>
      </c>
      <c r="D16" s="105">
        <v>1</v>
      </c>
      <c r="E16" s="100" t="s">
        <v>21</v>
      </c>
      <c r="F16" s="85" t="s">
        <v>25</v>
      </c>
      <c r="G16" s="102">
        <f t="shared" si="0"/>
        <v>70</v>
      </c>
      <c r="H16" s="73">
        <v>40</v>
      </c>
      <c r="I16" s="73">
        <v>20</v>
      </c>
      <c r="J16" s="73"/>
      <c r="K16" s="73">
        <v>10</v>
      </c>
      <c r="L16" s="73"/>
    </row>
    <row r="17" spans="1:12" ht="40.5" customHeight="1">
      <c r="A17" s="33">
        <v>9</v>
      </c>
      <c r="B17" s="103" t="s">
        <v>95</v>
      </c>
      <c r="C17" s="107">
        <v>5</v>
      </c>
      <c r="D17" s="105">
        <v>2</v>
      </c>
      <c r="E17" s="100" t="s">
        <v>21</v>
      </c>
      <c r="F17" s="85" t="s">
        <v>25</v>
      </c>
      <c r="G17" s="102">
        <f t="shared" si="0"/>
        <v>55</v>
      </c>
      <c r="H17" s="73">
        <v>20</v>
      </c>
      <c r="I17" s="73">
        <v>20</v>
      </c>
      <c r="J17" s="73"/>
      <c r="K17" s="73">
        <v>15</v>
      </c>
      <c r="L17" s="73"/>
    </row>
    <row r="18" spans="1:12" ht="40.5" customHeight="1">
      <c r="A18" s="33">
        <v>10</v>
      </c>
      <c r="B18" s="103" t="s">
        <v>96</v>
      </c>
      <c r="C18" s="104">
        <v>3</v>
      </c>
      <c r="D18" s="105">
        <v>1</v>
      </c>
      <c r="E18" s="100" t="s">
        <v>21</v>
      </c>
      <c r="F18" s="85" t="s">
        <v>25</v>
      </c>
      <c r="G18" s="102">
        <f t="shared" si="0"/>
        <v>30</v>
      </c>
      <c r="H18" s="73">
        <v>20</v>
      </c>
      <c r="I18" s="73">
        <v>10</v>
      </c>
      <c r="J18" s="73"/>
      <c r="K18" s="73"/>
      <c r="L18" s="73"/>
    </row>
    <row r="19" spans="1:12" ht="40.5" customHeight="1">
      <c r="A19" s="33">
        <v>11</v>
      </c>
      <c r="B19" s="103" t="s">
        <v>97</v>
      </c>
      <c r="C19" s="104">
        <v>1</v>
      </c>
      <c r="D19" s="105">
        <v>2</v>
      </c>
      <c r="E19" s="105" t="s">
        <v>33</v>
      </c>
      <c r="F19" s="129" t="s">
        <v>22</v>
      </c>
      <c r="G19" s="102">
        <f t="shared" si="0"/>
        <v>41</v>
      </c>
      <c r="H19" s="73">
        <v>20</v>
      </c>
      <c r="I19" s="73">
        <v>10</v>
      </c>
      <c r="J19" s="73">
        <v>6</v>
      </c>
      <c r="K19" s="73">
        <v>5</v>
      </c>
      <c r="L19" s="73"/>
    </row>
    <row r="20" spans="1:12" ht="40.5" customHeight="1">
      <c r="A20" s="33">
        <v>12</v>
      </c>
      <c r="B20" s="103" t="s">
        <v>98</v>
      </c>
      <c r="C20" s="104">
        <v>1</v>
      </c>
      <c r="D20" s="105">
        <v>2</v>
      </c>
      <c r="E20" s="105" t="s">
        <v>33</v>
      </c>
      <c r="F20" s="74" t="s">
        <v>180</v>
      </c>
      <c r="G20" s="102">
        <f t="shared" si="0"/>
        <v>45</v>
      </c>
      <c r="H20" s="7">
        <v>20</v>
      </c>
      <c r="I20" s="7">
        <v>10</v>
      </c>
      <c r="J20" s="7">
        <v>10</v>
      </c>
      <c r="K20" s="7">
        <v>5</v>
      </c>
      <c r="L20" s="73"/>
    </row>
    <row r="21" spans="1:12" ht="40.5" customHeight="1">
      <c r="A21" s="33">
        <v>13</v>
      </c>
      <c r="B21" s="103" t="s">
        <v>99</v>
      </c>
      <c r="C21" s="104">
        <v>2</v>
      </c>
      <c r="D21" s="105" t="s">
        <v>24</v>
      </c>
      <c r="E21" s="105" t="s">
        <v>33</v>
      </c>
      <c r="F21" s="115" t="s">
        <v>84</v>
      </c>
      <c r="G21" s="102">
        <f t="shared" si="0"/>
        <v>60</v>
      </c>
      <c r="H21" s="73"/>
      <c r="I21" s="73"/>
      <c r="J21" s="73">
        <v>60</v>
      </c>
      <c r="K21" s="73"/>
      <c r="L21" s="73"/>
    </row>
    <row r="22" spans="1:12" ht="40.5" customHeight="1">
      <c r="A22" s="33">
        <v>14</v>
      </c>
      <c r="B22" s="103" t="s">
        <v>100</v>
      </c>
      <c r="C22" s="104">
        <v>1</v>
      </c>
      <c r="D22" s="105">
        <v>1</v>
      </c>
      <c r="E22" s="105" t="s">
        <v>33</v>
      </c>
      <c r="F22" s="129" t="s">
        <v>22</v>
      </c>
      <c r="G22" s="102">
        <f t="shared" si="0"/>
        <v>38</v>
      </c>
      <c r="H22" s="73">
        <v>14</v>
      </c>
      <c r="I22" s="73">
        <v>14</v>
      </c>
      <c r="J22" s="73"/>
      <c r="K22" s="73">
        <v>10</v>
      </c>
      <c r="L22" s="73"/>
    </row>
    <row r="23" spans="1:12" ht="40.5" customHeight="1">
      <c r="A23" s="33">
        <v>15</v>
      </c>
      <c r="B23" s="103" t="s">
        <v>101</v>
      </c>
      <c r="C23" s="104">
        <v>1</v>
      </c>
      <c r="D23" s="105">
        <v>2</v>
      </c>
      <c r="E23" s="105" t="s">
        <v>33</v>
      </c>
      <c r="F23" s="85" t="s">
        <v>25</v>
      </c>
      <c r="G23" s="102">
        <f t="shared" si="0"/>
        <v>34</v>
      </c>
      <c r="H23" s="73">
        <v>20</v>
      </c>
      <c r="I23" s="73">
        <v>10</v>
      </c>
      <c r="J23" s="73"/>
      <c r="K23" s="73">
        <v>4</v>
      </c>
      <c r="L23" s="73"/>
    </row>
    <row r="24" spans="1:12" ht="40.5" customHeight="1">
      <c r="A24" s="33">
        <v>16</v>
      </c>
      <c r="B24" s="103" t="s">
        <v>102</v>
      </c>
      <c r="C24" s="104">
        <v>1</v>
      </c>
      <c r="D24" s="105">
        <v>2</v>
      </c>
      <c r="E24" s="105" t="s">
        <v>33</v>
      </c>
      <c r="F24" s="85" t="s">
        <v>25</v>
      </c>
      <c r="G24" s="102">
        <f>SUM(H24:L24)</f>
        <v>14</v>
      </c>
      <c r="H24" s="73">
        <v>14</v>
      </c>
      <c r="I24" s="73"/>
      <c r="J24" s="73"/>
      <c r="K24" s="73"/>
      <c r="L24" s="73"/>
    </row>
    <row r="25" spans="1:12" ht="40.5" customHeight="1">
      <c r="A25" s="33">
        <v>17</v>
      </c>
      <c r="B25" s="103" t="s">
        <v>103</v>
      </c>
      <c r="C25" s="104">
        <v>1</v>
      </c>
      <c r="D25" s="105">
        <v>2</v>
      </c>
      <c r="E25" s="105" t="s">
        <v>33</v>
      </c>
      <c r="F25" s="85" t="s">
        <v>25</v>
      </c>
      <c r="G25" s="102">
        <f t="shared" si="0"/>
        <v>14</v>
      </c>
      <c r="H25" s="73">
        <v>14</v>
      </c>
      <c r="I25" s="73"/>
      <c r="J25" s="73"/>
      <c r="K25" s="73"/>
      <c r="L25" s="73"/>
    </row>
    <row r="26" spans="1:12" ht="40.5" customHeight="1">
      <c r="A26" s="33">
        <v>18</v>
      </c>
      <c r="B26" s="103" t="s">
        <v>104</v>
      </c>
      <c r="C26" s="104">
        <v>1</v>
      </c>
      <c r="D26" s="105">
        <v>2</v>
      </c>
      <c r="E26" s="105" t="s">
        <v>33</v>
      </c>
      <c r="F26" s="85" t="s">
        <v>25</v>
      </c>
      <c r="G26" s="102">
        <f t="shared" si="0"/>
        <v>30</v>
      </c>
      <c r="H26" s="7">
        <v>30</v>
      </c>
      <c r="I26" s="73"/>
      <c r="J26" s="73"/>
      <c r="K26" s="73"/>
      <c r="L26" s="73"/>
    </row>
    <row r="27" spans="1:12" ht="40.5" customHeight="1">
      <c r="A27" s="33">
        <v>19</v>
      </c>
      <c r="B27" s="103" t="s">
        <v>105</v>
      </c>
      <c r="C27" s="104">
        <v>1</v>
      </c>
      <c r="D27" s="105">
        <v>2</v>
      </c>
      <c r="E27" s="105" t="s">
        <v>33</v>
      </c>
      <c r="F27" s="115" t="s">
        <v>108</v>
      </c>
      <c r="G27" s="102">
        <f t="shared" si="0"/>
        <v>40</v>
      </c>
      <c r="H27" s="73">
        <v>14</v>
      </c>
      <c r="I27" s="7">
        <v>16</v>
      </c>
      <c r="J27" s="7"/>
      <c r="K27" s="7">
        <v>10</v>
      </c>
      <c r="L27" s="73"/>
    </row>
    <row r="28" spans="1:12" ht="40.5" customHeight="1">
      <c r="A28" s="33">
        <v>20</v>
      </c>
      <c r="B28" s="103" t="s">
        <v>73</v>
      </c>
      <c r="C28" s="104">
        <v>4</v>
      </c>
      <c r="D28" s="105">
        <v>2</v>
      </c>
      <c r="E28" s="105" t="s">
        <v>33</v>
      </c>
      <c r="F28" s="115" t="s">
        <v>52</v>
      </c>
      <c r="G28" s="102">
        <f t="shared" si="0"/>
        <v>160</v>
      </c>
      <c r="H28" s="73"/>
      <c r="I28" s="73"/>
      <c r="J28" s="73"/>
      <c r="K28" s="73"/>
      <c r="L28" s="73">
        <v>160</v>
      </c>
    </row>
    <row r="29" spans="1:12" ht="40.5" customHeight="1">
      <c r="A29" s="33">
        <v>21</v>
      </c>
      <c r="B29" s="103" t="s">
        <v>106</v>
      </c>
      <c r="C29" s="104">
        <v>3</v>
      </c>
      <c r="D29" s="105">
        <v>1</v>
      </c>
      <c r="E29" s="105" t="s">
        <v>33</v>
      </c>
      <c r="F29" s="85" t="s">
        <v>25</v>
      </c>
      <c r="G29" s="102">
        <f t="shared" si="0"/>
        <v>60</v>
      </c>
      <c r="H29" s="73">
        <v>30</v>
      </c>
      <c r="I29" s="73">
        <v>20</v>
      </c>
      <c r="J29" s="73"/>
      <c r="K29" s="73">
        <v>10</v>
      </c>
      <c r="L29" s="73"/>
    </row>
    <row r="30" spans="1:12" ht="40.5" customHeight="1">
      <c r="A30" s="33">
        <v>22</v>
      </c>
      <c r="B30" s="103" t="s">
        <v>107</v>
      </c>
      <c r="C30" s="104">
        <v>1</v>
      </c>
      <c r="D30" s="105">
        <v>2</v>
      </c>
      <c r="E30" s="105" t="s">
        <v>33</v>
      </c>
      <c r="F30" s="115" t="s">
        <v>82</v>
      </c>
      <c r="G30" s="102">
        <f t="shared" si="0"/>
        <v>30</v>
      </c>
      <c r="H30" s="8"/>
      <c r="I30" s="73"/>
      <c r="J30" s="73">
        <v>30</v>
      </c>
      <c r="K30" s="73"/>
      <c r="L30" s="73"/>
    </row>
    <row r="31" spans="1:12" ht="12">
      <c r="A31" s="89"/>
      <c r="B31" s="90" t="s">
        <v>53</v>
      </c>
      <c r="C31" s="118">
        <f>SUM(C9:C30)</f>
        <v>60</v>
      </c>
      <c r="D31" s="195"/>
      <c r="E31" s="195"/>
      <c r="F31" s="195"/>
      <c r="G31" s="120">
        <f>SUM(G9:G30)</f>
        <v>1095</v>
      </c>
      <c r="H31" s="120">
        <f>SUM(H9:H29)</f>
        <v>426</v>
      </c>
      <c r="I31" s="120">
        <f>SUM(I9:I30)</f>
        <v>288</v>
      </c>
      <c r="J31" s="120">
        <f>SUM(J9:J30)</f>
        <v>106</v>
      </c>
      <c r="K31" s="120">
        <f>SUM(K9:K30)</f>
        <v>115</v>
      </c>
      <c r="L31" s="121">
        <f>SUM(L9:L30)</f>
        <v>160</v>
      </c>
    </row>
    <row r="32" spans="6:10" ht="12">
      <c r="F32" s="189" t="s">
        <v>248</v>
      </c>
      <c r="G32" s="134">
        <f>G31-L31</f>
        <v>935</v>
      </c>
      <c r="H32" s="202" t="s">
        <v>249</v>
      </c>
      <c r="I32" s="202"/>
      <c r="J32" s="202"/>
    </row>
  </sheetData>
  <sheetProtection formatCells="0" formatColumns="0" formatRows="0" insertColumns="0" insertRows="0" insertHyperlinks="0" deleteColumns="0" deleteRows="0" sort="0" autoFilter="0" pivotTables="0"/>
  <mergeCells count="6">
    <mergeCell ref="G7:L7"/>
    <mergeCell ref="C13:C14"/>
    <mergeCell ref="E13:E14"/>
    <mergeCell ref="D31:F31"/>
    <mergeCell ref="C5:F5"/>
    <mergeCell ref="H32:J32"/>
  </mergeCells>
  <printOptions/>
  <pageMargins left="0.7" right="0.7" top="0.75" bottom="0.75" header="0.3" footer="0.3"/>
  <pageSetup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34"/>
  <sheetViews>
    <sheetView view="pageBreakPreview" zoomScaleSheetLayoutView="100" zoomScalePageLayoutView="0" workbookViewId="0" topLeftCell="A7">
      <selection activeCell="B26" sqref="B26"/>
    </sheetView>
  </sheetViews>
  <sheetFormatPr defaultColWidth="8.796875" defaultRowHeight="14.25"/>
  <cols>
    <col min="1" max="1" width="4.8984375" style="48" customWidth="1"/>
    <col min="2" max="2" width="22.09765625" style="60" customWidth="1"/>
    <col min="3" max="5" width="5.8984375" style="48" customWidth="1"/>
    <col min="6" max="6" width="40.8984375" style="48" customWidth="1"/>
    <col min="7" max="7" width="6.59765625" style="49" customWidth="1"/>
    <col min="8" max="13" width="4.69921875" style="48" customWidth="1"/>
    <col min="14" max="16384" width="9" style="48" customWidth="1"/>
  </cols>
  <sheetData>
    <row r="3" spans="1:12" ht="15">
      <c r="A3" s="50"/>
      <c r="B3" s="61"/>
      <c r="C3" s="63" t="s">
        <v>0</v>
      </c>
      <c r="D3" s="50"/>
      <c r="E3" s="50"/>
      <c r="F3" s="50"/>
      <c r="G3" s="51"/>
      <c r="H3" s="50"/>
      <c r="I3" s="50"/>
      <c r="J3" s="50"/>
      <c r="K3" s="50"/>
      <c r="L3" s="50"/>
    </row>
    <row r="4" spans="1:12" ht="15">
      <c r="A4" s="50"/>
      <c r="B4" s="61"/>
      <c r="C4" s="63" t="s">
        <v>1</v>
      </c>
      <c r="D4" s="50"/>
      <c r="E4" s="50"/>
      <c r="F4" s="50"/>
      <c r="G4" s="51"/>
      <c r="H4" s="50"/>
      <c r="I4" s="50"/>
      <c r="J4" s="50"/>
      <c r="K4" s="50"/>
      <c r="L4" s="50"/>
    </row>
    <row r="5" spans="1:12" ht="15">
      <c r="A5" s="50"/>
      <c r="B5" s="61"/>
      <c r="C5" s="209" t="s">
        <v>252</v>
      </c>
      <c r="D5" s="209"/>
      <c r="E5" s="209"/>
      <c r="F5" s="209"/>
      <c r="G5" s="51"/>
      <c r="H5" s="50"/>
      <c r="I5" s="50"/>
      <c r="J5" s="50"/>
      <c r="K5" s="50"/>
      <c r="L5" s="50"/>
    </row>
    <row r="6" spans="1:12" ht="15">
      <c r="A6" s="50"/>
      <c r="B6" s="61"/>
      <c r="C6" s="50"/>
      <c r="D6" s="50"/>
      <c r="E6" s="50"/>
      <c r="F6" s="50"/>
      <c r="G6" s="51"/>
      <c r="H6" s="50"/>
      <c r="I6" s="50"/>
      <c r="J6" s="50"/>
      <c r="K6" s="50"/>
      <c r="L6" s="50"/>
    </row>
    <row r="7" spans="1:12" s="49" customFormat="1" ht="15">
      <c r="A7" s="52"/>
      <c r="B7" s="62"/>
      <c r="C7" s="53"/>
      <c r="D7" s="53" t="s">
        <v>3</v>
      </c>
      <c r="E7" s="53" t="s">
        <v>4</v>
      </c>
      <c r="F7" s="54" t="s">
        <v>5</v>
      </c>
      <c r="G7" s="203" t="s">
        <v>6</v>
      </c>
      <c r="H7" s="204"/>
      <c r="I7" s="204"/>
      <c r="J7" s="204"/>
      <c r="K7" s="204"/>
      <c r="L7" s="204"/>
    </row>
    <row r="8" spans="1:12" s="49" customFormat="1" ht="14.25" customHeight="1">
      <c r="A8" s="52" t="s">
        <v>7</v>
      </c>
      <c r="B8" s="62" t="s">
        <v>8</v>
      </c>
      <c r="C8" s="55" t="s">
        <v>9</v>
      </c>
      <c r="D8" s="53" t="s">
        <v>10</v>
      </c>
      <c r="E8" s="53" t="s">
        <v>11</v>
      </c>
      <c r="F8" s="47" t="s">
        <v>12</v>
      </c>
      <c r="G8" s="52" t="s">
        <v>13</v>
      </c>
      <c r="H8" s="47" t="s">
        <v>14</v>
      </c>
      <c r="I8" s="47" t="s">
        <v>15</v>
      </c>
      <c r="J8" s="47" t="s">
        <v>16</v>
      </c>
      <c r="K8" s="47" t="s">
        <v>87</v>
      </c>
      <c r="L8" s="47" t="s">
        <v>18</v>
      </c>
    </row>
    <row r="9" spans="1:12" s="49" customFormat="1" ht="35.25" customHeight="1">
      <c r="A9" s="52">
        <v>1</v>
      </c>
      <c r="B9" s="65" t="s">
        <v>219</v>
      </c>
      <c r="C9" s="4">
        <v>3</v>
      </c>
      <c r="D9" s="5">
        <v>2</v>
      </c>
      <c r="E9" s="3" t="s">
        <v>21</v>
      </c>
      <c r="F9" s="57" t="s">
        <v>25</v>
      </c>
      <c r="G9" s="64">
        <f aca="true" t="shared" si="0" ref="G9:G32">SUM(H9:L9)</f>
        <v>30</v>
      </c>
      <c r="H9" s="6">
        <v>20</v>
      </c>
      <c r="I9" s="6">
        <v>10</v>
      </c>
      <c r="J9" s="6"/>
      <c r="K9" s="6"/>
      <c r="L9" s="6"/>
    </row>
    <row r="10" spans="1:12" s="49" customFormat="1" ht="40.5" customHeight="1">
      <c r="A10" s="31">
        <v>2</v>
      </c>
      <c r="B10" s="65" t="s">
        <v>216</v>
      </c>
      <c r="C10" s="1">
        <v>3</v>
      </c>
      <c r="D10" s="2">
        <v>1</v>
      </c>
      <c r="E10" s="3" t="s">
        <v>21</v>
      </c>
      <c r="F10" s="30" t="s">
        <v>180</v>
      </c>
      <c r="G10" s="64">
        <f t="shared" si="0"/>
        <v>30</v>
      </c>
      <c r="H10" s="56"/>
      <c r="I10" s="56">
        <v>10</v>
      </c>
      <c r="J10" s="56">
        <v>10</v>
      </c>
      <c r="K10" s="56">
        <v>10</v>
      </c>
      <c r="L10" s="56"/>
    </row>
    <row r="11" spans="1:12" s="49" customFormat="1" ht="40.5" customHeight="1">
      <c r="A11" s="31">
        <v>3</v>
      </c>
      <c r="B11" s="65" t="s">
        <v>64</v>
      </c>
      <c r="C11" s="4">
        <v>2</v>
      </c>
      <c r="D11" s="5" t="s">
        <v>24</v>
      </c>
      <c r="E11" s="3" t="s">
        <v>21</v>
      </c>
      <c r="F11" s="59" t="s">
        <v>84</v>
      </c>
      <c r="G11" s="64">
        <f t="shared" si="0"/>
        <v>60</v>
      </c>
      <c r="H11" s="6"/>
      <c r="I11" s="6"/>
      <c r="J11" s="6">
        <v>60</v>
      </c>
      <c r="K11" s="6"/>
      <c r="L11" s="6"/>
    </row>
    <row r="12" spans="1:12" s="49" customFormat="1" ht="40.5" customHeight="1">
      <c r="A12" s="31">
        <v>4</v>
      </c>
      <c r="B12" s="65" t="s">
        <v>221</v>
      </c>
      <c r="C12" s="187">
        <v>4</v>
      </c>
      <c r="D12" s="5">
        <v>1</v>
      </c>
      <c r="E12" s="3" t="s">
        <v>21</v>
      </c>
      <c r="F12" s="6" t="s">
        <v>245</v>
      </c>
      <c r="G12" s="64">
        <f t="shared" si="0"/>
        <v>40</v>
      </c>
      <c r="H12" s="6"/>
      <c r="I12" s="6">
        <v>15</v>
      </c>
      <c r="J12" s="6">
        <v>5</v>
      </c>
      <c r="K12" s="6">
        <v>20</v>
      </c>
      <c r="L12" s="6"/>
    </row>
    <row r="13" spans="1:12" s="49" customFormat="1" ht="40.5" customHeight="1">
      <c r="A13" s="52">
        <v>5</v>
      </c>
      <c r="B13" s="65" t="s">
        <v>220</v>
      </c>
      <c r="C13" s="4">
        <v>3</v>
      </c>
      <c r="D13" s="5">
        <v>1</v>
      </c>
      <c r="E13" s="3" t="s">
        <v>21</v>
      </c>
      <c r="F13" s="57" t="s">
        <v>25</v>
      </c>
      <c r="G13" s="64">
        <f t="shared" si="0"/>
        <v>32</v>
      </c>
      <c r="H13" s="6">
        <v>20</v>
      </c>
      <c r="I13" s="6">
        <v>12</v>
      </c>
      <c r="J13" s="6"/>
      <c r="K13" s="6"/>
      <c r="L13" s="6"/>
    </row>
    <row r="14" spans="1:12" s="49" customFormat="1" ht="40.5" customHeight="1">
      <c r="A14" s="31">
        <v>6</v>
      </c>
      <c r="B14" s="65" t="s">
        <v>218</v>
      </c>
      <c r="C14" s="4">
        <v>4</v>
      </c>
      <c r="D14" s="5">
        <v>1</v>
      </c>
      <c r="E14" s="3" t="s">
        <v>21</v>
      </c>
      <c r="F14" s="57" t="s">
        <v>25</v>
      </c>
      <c r="G14" s="64">
        <f t="shared" si="0"/>
        <v>40</v>
      </c>
      <c r="H14" s="6">
        <v>20</v>
      </c>
      <c r="I14" s="6">
        <v>10</v>
      </c>
      <c r="J14" s="6"/>
      <c r="K14" s="6">
        <v>10</v>
      </c>
      <c r="L14" s="6"/>
    </row>
    <row r="15" spans="1:12" ht="40.5" customHeight="1">
      <c r="A15" s="31">
        <v>7</v>
      </c>
      <c r="B15" s="65" t="s">
        <v>217</v>
      </c>
      <c r="C15" s="4">
        <v>5</v>
      </c>
      <c r="D15" s="5">
        <v>2</v>
      </c>
      <c r="E15" s="3" t="s">
        <v>21</v>
      </c>
      <c r="F15" s="57" t="s">
        <v>25</v>
      </c>
      <c r="G15" s="64">
        <f t="shared" si="0"/>
        <v>50</v>
      </c>
      <c r="H15" s="6">
        <v>20</v>
      </c>
      <c r="I15" s="6">
        <v>10</v>
      </c>
      <c r="J15" s="6"/>
      <c r="K15" s="6">
        <v>20</v>
      </c>
      <c r="L15" s="6"/>
    </row>
    <row r="16" spans="1:12" ht="40.5" customHeight="1">
      <c r="A16" s="31">
        <v>8</v>
      </c>
      <c r="B16" s="65" t="s">
        <v>228</v>
      </c>
      <c r="C16" s="4">
        <v>2</v>
      </c>
      <c r="D16" s="5">
        <v>2</v>
      </c>
      <c r="E16" s="2" t="s">
        <v>33</v>
      </c>
      <c r="F16" s="58" t="s">
        <v>22</v>
      </c>
      <c r="G16" s="64">
        <f t="shared" si="0"/>
        <v>35</v>
      </c>
      <c r="H16" s="6">
        <v>24</v>
      </c>
      <c r="I16" s="6">
        <v>6</v>
      </c>
      <c r="J16" s="6"/>
      <c r="K16" s="6">
        <v>5</v>
      </c>
      <c r="L16" s="6"/>
    </row>
    <row r="17" spans="1:12" ht="40.5" customHeight="1">
      <c r="A17" s="52">
        <v>9</v>
      </c>
      <c r="B17" s="65" t="s">
        <v>229</v>
      </c>
      <c r="C17" s="4">
        <v>2</v>
      </c>
      <c r="D17" s="5">
        <v>1</v>
      </c>
      <c r="E17" s="2" t="s">
        <v>33</v>
      </c>
      <c r="F17" s="23" t="s">
        <v>108</v>
      </c>
      <c r="G17" s="64">
        <f t="shared" si="0"/>
        <v>30</v>
      </c>
      <c r="H17" s="6">
        <v>20</v>
      </c>
      <c r="I17" s="6">
        <v>10</v>
      </c>
      <c r="J17" s="6"/>
      <c r="K17" s="6"/>
      <c r="L17" s="6"/>
    </row>
    <row r="18" spans="1:12" ht="40.5" customHeight="1">
      <c r="A18" s="31">
        <v>10</v>
      </c>
      <c r="B18" s="65" t="s">
        <v>222</v>
      </c>
      <c r="C18" s="4">
        <v>1</v>
      </c>
      <c r="D18" s="5">
        <v>1</v>
      </c>
      <c r="E18" s="2" t="s">
        <v>33</v>
      </c>
      <c r="F18" s="58" t="s">
        <v>22</v>
      </c>
      <c r="G18" s="64">
        <f t="shared" si="0"/>
        <v>15</v>
      </c>
      <c r="H18" s="6">
        <v>10</v>
      </c>
      <c r="I18" s="6"/>
      <c r="J18" s="6"/>
      <c r="K18" s="6">
        <v>5</v>
      </c>
      <c r="L18" s="6"/>
    </row>
    <row r="19" spans="1:12" ht="40.5" customHeight="1">
      <c r="A19" s="52">
        <v>11</v>
      </c>
      <c r="B19" s="65" t="s">
        <v>242</v>
      </c>
      <c r="C19" s="4">
        <v>4</v>
      </c>
      <c r="D19" s="5">
        <v>2</v>
      </c>
      <c r="E19" s="2" t="s">
        <v>33</v>
      </c>
      <c r="F19" s="6" t="s">
        <v>232</v>
      </c>
      <c r="G19" s="64">
        <f>SUM(H19:L19)</f>
        <v>50</v>
      </c>
      <c r="H19" s="6">
        <v>10</v>
      </c>
      <c r="I19" s="6"/>
      <c r="J19" s="6">
        <v>30</v>
      </c>
      <c r="K19" s="6">
        <v>10</v>
      </c>
      <c r="L19" s="6"/>
    </row>
    <row r="20" spans="1:12" ht="40.5" customHeight="1">
      <c r="A20" s="31">
        <v>12</v>
      </c>
      <c r="B20" s="65" t="s">
        <v>223</v>
      </c>
      <c r="C20" s="4">
        <v>1</v>
      </c>
      <c r="D20" s="5">
        <v>2</v>
      </c>
      <c r="E20" s="2" t="s">
        <v>33</v>
      </c>
      <c r="F20" s="57" t="s">
        <v>25</v>
      </c>
      <c r="G20" s="64">
        <f t="shared" si="0"/>
        <v>8</v>
      </c>
      <c r="H20" s="6">
        <v>8</v>
      </c>
      <c r="I20" s="6"/>
      <c r="J20" s="6"/>
      <c r="K20" s="6"/>
      <c r="L20" s="6"/>
    </row>
    <row r="21" spans="1:12" ht="40.5" customHeight="1">
      <c r="A21" s="52">
        <v>13</v>
      </c>
      <c r="B21" s="65" t="s">
        <v>226</v>
      </c>
      <c r="C21" s="4">
        <v>2</v>
      </c>
      <c r="D21" s="5">
        <v>1</v>
      </c>
      <c r="E21" s="2" t="s">
        <v>33</v>
      </c>
      <c r="F21" s="57" t="s">
        <v>25</v>
      </c>
      <c r="G21" s="64">
        <f t="shared" si="0"/>
        <v>30</v>
      </c>
      <c r="H21" s="6">
        <v>20</v>
      </c>
      <c r="I21" s="6">
        <v>10</v>
      </c>
      <c r="J21" s="6"/>
      <c r="K21" s="6"/>
      <c r="L21" s="6"/>
    </row>
    <row r="22" spans="1:12" ht="40.5" customHeight="1">
      <c r="A22" s="31">
        <v>14</v>
      </c>
      <c r="B22" s="65" t="s">
        <v>225</v>
      </c>
      <c r="C22" s="4">
        <v>2</v>
      </c>
      <c r="D22" s="5">
        <v>2</v>
      </c>
      <c r="E22" s="2" t="s">
        <v>33</v>
      </c>
      <c r="F22" s="57" t="s">
        <v>25</v>
      </c>
      <c r="G22" s="64">
        <f t="shared" si="0"/>
        <v>20</v>
      </c>
      <c r="H22" s="6">
        <v>10</v>
      </c>
      <c r="I22" s="6">
        <v>10</v>
      </c>
      <c r="J22" s="6"/>
      <c r="K22" s="6"/>
      <c r="L22" s="6"/>
    </row>
    <row r="23" spans="1:12" ht="40.5" customHeight="1">
      <c r="A23" s="52">
        <v>15</v>
      </c>
      <c r="B23" s="65" t="s">
        <v>230</v>
      </c>
      <c r="C23" s="4">
        <v>2</v>
      </c>
      <c r="D23" s="5">
        <v>2</v>
      </c>
      <c r="E23" s="2" t="s">
        <v>33</v>
      </c>
      <c r="F23" s="57" t="s">
        <v>25</v>
      </c>
      <c r="G23" s="64">
        <f t="shared" si="0"/>
        <v>30</v>
      </c>
      <c r="H23" s="6">
        <v>20</v>
      </c>
      <c r="I23" s="6">
        <v>10</v>
      </c>
      <c r="J23" s="6"/>
      <c r="K23" s="6"/>
      <c r="L23" s="6"/>
    </row>
    <row r="24" spans="1:12" ht="40.5" customHeight="1">
      <c r="A24" s="31">
        <v>16</v>
      </c>
      <c r="B24" s="65" t="s">
        <v>233</v>
      </c>
      <c r="C24" s="4">
        <v>1</v>
      </c>
      <c r="D24" s="5">
        <v>1</v>
      </c>
      <c r="E24" s="2" t="s">
        <v>33</v>
      </c>
      <c r="F24" s="59" t="s">
        <v>241</v>
      </c>
      <c r="G24" s="64">
        <f t="shared" si="0"/>
        <v>14</v>
      </c>
      <c r="H24" s="6"/>
      <c r="I24" s="6">
        <v>14</v>
      </c>
      <c r="J24" s="6"/>
      <c r="K24" s="6"/>
      <c r="L24" s="6"/>
    </row>
    <row r="25" spans="1:12" ht="40.5" customHeight="1">
      <c r="A25" s="52">
        <v>17</v>
      </c>
      <c r="B25" s="65" t="s">
        <v>109</v>
      </c>
      <c r="C25" s="4">
        <v>10</v>
      </c>
      <c r="D25" s="5">
        <v>2</v>
      </c>
      <c r="E25" s="2" t="s">
        <v>33</v>
      </c>
      <c r="F25" s="59" t="s">
        <v>52</v>
      </c>
      <c r="G25" s="64">
        <f t="shared" si="0"/>
        <v>0</v>
      </c>
      <c r="H25" s="6"/>
      <c r="I25" s="6"/>
      <c r="J25" s="6"/>
      <c r="K25" s="6"/>
      <c r="L25" s="6"/>
    </row>
    <row r="26" spans="1:12" ht="40.5" customHeight="1">
      <c r="A26" s="31">
        <v>18</v>
      </c>
      <c r="B26" s="65" t="s">
        <v>227</v>
      </c>
      <c r="C26" s="4">
        <v>2</v>
      </c>
      <c r="D26" s="5">
        <v>1</v>
      </c>
      <c r="E26" s="2" t="s">
        <v>33</v>
      </c>
      <c r="F26" s="57" t="s">
        <v>25</v>
      </c>
      <c r="G26" s="64">
        <f t="shared" si="0"/>
        <v>30</v>
      </c>
      <c r="H26" s="6">
        <v>20</v>
      </c>
      <c r="I26" s="6">
        <v>10</v>
      </c>
      <c r="J26" s="6"/>
      <c r="K26" s="6"/>
      <c r="L26" s="6"/>
    </row>
    <row r="27" spans="1:12" ht="40.5" customHeight="1">
      <c r="A27" s="52">
        <v>19</v>
      </c>
      <c r="B27" s="65" t="s">
        <v>234</v>
      </c>
      <c r="C27" s="4">
        <v>1</v>
      </c>
      <c r="D27" s="5">
        <v>1</v>
      </c>
      <c r="E27" s="2" t="s">
        <v>33</v>
      </c>
      <c r="F27" s="59" t="s">
        <v>237</v>
      </c>
      <c r="G27" s="64">
        <f t="shared" si="0"/>
        <v>10</v>
      </c>
      <c r="H27" s="6">
        <v>10</v>
      </c>
      <c r="I27" s="6"/>
      <c r="J27" s="6"/>
      <c r="K27" s="6"/>
      <c r="L27" s="6"/>
    </row>
    <row r="28" spans="1:12" ht="40.5" customHeight="1">
      <c r="A28" s="31">
        <v>20</v>
      </c>
      <c r="B28" s="65" t="s">
        <v>235</v>
      </c>
      <c r="C28" s="206">
        <v>3</v>
      </c>
      <c r="D28" s="5" t="s">
        <v>24</v>
      </c>
      <c r="E28" s="2" t="s">
        <v>33</v>
      </c>
      <c r="F28" s="57" t="s">
        <v>25</v>
      </c>
      <c r="G28" s="64">
        <f t="shared" si="0"/>
        <v>26</v>
      </c>
      <c r="H28" s="6">
        <v>10</v>
      </c>
      <c r="I28" s="6">
        <v>10</v>
      </c>
      <c r="J28" s="6"/>
      <c r="K28" s="6">
        <v>6</v>
      </c>
      <c r="L28" s="6"/>
    </row>
    <row r="29" spans="1:12" ht="40.5" customHeight="1">
      <c r="A29" s="52">
        <v>21</v>
      </c>
      <c r="B29" s="65" t="s">
        <v>236</v>
      </c>
      <c r="C29" s="207"/>
      <c r="D29" s="5" t="s">
        <v>24</v>
      </c>
      <c r="E29" s="2" t="s">
        <v>33</v>
      </c>
      <c r="F29" s="6" t="s">
        <v>231</v>
      </c>
      <c r="G29" s="64">
        <f t="shared" si="0"/>
        <v>12</v>
      </c>
      <c r="H29" s="6"/>
      <c r="I29" s="6">
        <v>10</v>
      </c>
      <c r="J29" s="6"/>
      <c r="K29" s="6">
        <v>2</v>
      </c>
      <c r="L29" s="6"/>
    </row>
    <row r="30" spans="1:12" ht="40.5" customHeight="1">
      <c r="A30" s="31">
        <v>22</v>
      </c>
      <c r="B30" s="65" t="s">
        <v>236</v>
      </c>
      <c r="C30" s="208"/>
      <c r="D30" s="5" t="s">
        <v>24</v>
      </c>
      <c r="E30" s="2" t="s">
        <v>33</v>
      </c>
      <c r="F30" s="59" t="s">
        <v>241</v>
      </c>
      <c r="G30" s="64">
        <f t="shared" si="0"/>
        <v>12</v>
      </c>
      <c r="H30" s="6"/>
      <c r="I30" s="6">
        <v>10</v>
      </c>
      <c r="J30" s="6"/>
      <c r="K30" s="6">
        <v>2</v>
      </c>
      <c r="L30" s="6"/>
    </row>
    <row r="31" spans="1:12" ht="40.5" customHeight="1">
      <c r="A31" s="52">
        <v>23</v>
      </c>
      <c r="B31" s="65" t="s">
        <v>107</v>
      </c>
      <c r="C31" s="4">
        <v>1</v>
      </c>
      <c r="D31" s="5">
        <v>2</v>
      </c>
      <c r="E31" s="2" t="s">
        <v>33</v>
      </c>
      <c r="F31" s="59" t="s">
        <v>82</v>
      </c>
      <c r="G31" s="64">
        <f t="shared" si="0"/>
        <v>30</v>
      </c>
      <c r="H31" s="6"/>
      <c r="I31" s="6"/>
      <c r="J31" s="6">
        <v>30</v>
      </c>
      <c r="K31" s="6"/>
      <c r="L31" s="6"/>
    </row>
    <row r="32" spans="1:12" ht="40.5" customHeight="1">
      <c r="A32" s="31">
        <v>24</v>
      </c>
      <c r="B32" s="65" t="s">
        <v>224</v>
      </c>
      <c r="C32" s="4">
        <v>2</v>
      </c>
      <c r="D32" s="5">
        <v>1</v>
      </c>
      <c r="E32" s="2" t="s">
        <v>33</v>
      </c>
      <c r="F32" s="58" t="s">
        <v>22</v>
      </c>
      <c r="G32" s="64">
        <f t="shared" si="0"/>
        <v>41</v>
      </c>
      <c r="H32" s="6">
        <v>10</v>
      </c>
      <c r="I32" s="6">
        <v>21</v>
      </c>
      <c r="J32" s="6"/>
      <c r="K32" s="6">
        <v>10</v>
      </c>
      <c r="L32" s="6"/>
    </row>
    <row r="33" spans="1:12" ht="15">
      <c r="A33" s="135"/>
      <c r="B33" s="139" t="s">
        <v>53</v>
      </c>
      <c r="C33" s="136">
        <f>SUM(C9:C32)</f>
        <v>60</v>
      </c>
      <c r="D33" s="205"/>
      <c r="E33" s="205"/>
      <c r="F33" s="205"/>
      <c r="G33" s="137">
        <f>SUM(G9:G32)</f>
        <v>675</v>
      </c>
      <c r="H33" s="137">
        <f>SUM(H9:H32)</f>
        <v>252</v>
      </c>
      <c r="I33" s="137">
        <f>SUM(I9:I32)</f>
        <v>188</v>
      </c>
      <c r="J33" s="137">
        <f>SUM(J10:J32)</f>
        <v>135</v>
      </c>
      <c r="K33" s="137">
        <f>SUM(K10:K32)</f>
        <v>100</v>
      </c>
      <c r="L33" s="138">
        <f>SUM(L10:L32)</f>
        <v>0</v>
      </c>
    </row>
    <row r="34" spans="6:7" ht="15">
      <c r="F34" s="188"/>
      <c r="G34" s="134">
        <f>G33</f>
        <v>675</v>
      </c>
    </row>
  </sheetData>
  <sheetProtection/>
  <mergeCells count="4">
    <mergeCell ref="G7:L7"/>
    <mergeCell ref="D33:F33"/>
    <mergeCell ref="C28:C30"/>
    <mergeCell ref="C5:F5"/>
  </mergeCells>
  <printOptions/>
  <pageMargins left="0.7" right="0.7" top="0.75" bottom="0.75" header="0.3" footer="0.3"/>
  <pageSetup horizontalDpi="600" verticalDpi="600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71"/>
  <sheetViews>
    <sheetView tabSelected="1" view="pageBreakPreview" zoomScaleSheetLayoutView="100" zoomScalePageLayoutView="0" workbookViewId="0" topLeftCell="A22">
      <selection activeCell="O30" sqref="O30"/>
    </sheetView>
  </sheetViews>
  <sheetFormatPr defaultColWidth="8.796875" defaultRowHeight="14.25"/>
  <cols>
    <col min="1" max="1" width="4.8984375" style="37" customWidth="1"/>
    <col min="2" max="2" width="22.09765625" style="92" customWidth="1"/>
    <col min="3" max="5" width="5.8984375" style="11" customWidth="1"/>
    <col min="6" max="6" width="40.8984375" style="37" customWidth="1"/>
    <col min="7" max="7" width="6.59765625" style="38" customWidth="1"/>
    <col min="8" max="13" width="4.69921875" style="37" customWidth="1"/>
    <col min="14" max="16" width="9" style="37" customWidth="1"/>
    <col min="17" max="17" width="4.8984375" style="37" customWidth="1"/>
    <col min="18" max="18" width="22.09765625" style="37" customWidth="1"/>
    <col min="19" max="21" width="5.8984375" style="37" customWidth="1"/>
    <col min="22" max="22" width="40.8984375" style="37" customWidth="1"/>
    <col min="23" max="23" width="6.59765625" style="37" customWidth="1"/>
    <col min="24" max="29" width="4.69921875" style="37" customWidth="1"/>
    <col min="30" max="32" width="9" style="37" customWidth="1"/>
    <col min="33" max="33" width="4.8984375" style="37" customWidth="1"/>
    <col min="34" max="34" width="22.09765625" style="37" customWidth="1"/>
    <col min="35" max="37" width="5.8984375" style="37" customWidth="1"/>
    <col min="38" max="38" width="40.8984375" style="37" customWidth="1"/>
    <col min="39" max="39" width="6.59765625" style="37" customWidth="1"/>
    <col min="40" max="45" width="4.69921875" style="37" customWidth="1"/>
    <col min="46" max="48" width="9" style="37" customWidth="1"/>
    <col min="49" max="49" width="4.8984375" style="37" customWidth="1"/>
    <col min="50" max="50" width="22.09765625" style="37" customWidth="1"/>
    <col min="51" max="53" width="5.8984375" style="37" customWidth="1"/>
    <col min="54" max="54" width="40.8984375" style="37" customWidth="1"/>
    <col min="55" max="55" width="6.59765625" style="37" customWidth="1"/>
    <col min="56" max="61" width="4.69921875" style="37" customWidth="1"/>
    <col min="62" max="64" width="9" style="37" customWidth="1"/>
    <col min="65" max="65" width="4.8984375" style="37" customWidth="1"/>
    <col min="66" max="66" width="22.09765625" style="37" customWidth="1"/>
    <col min="67" max="69" width="5.8984375" style="37" customWidth="1"/>
    <col min="70" max="70" width="40.8984375" style="37" customWidth="1"/>
    <col min="71" max="71" width="6.59765625" style="37" customWidth="1"/>
    <col min="72" max="77" width="4.69921875" style="37" customWidth="1"/>
    <col min="78" max="80" width="9" style="37" customWidth="1"/>
    <col min="81" max="81" width="4.8984375" style="37" customWidth="1"/>
    <col min="82" max="82" width="22.09765625" style="37" customWidth="1"/>
    <col min="83" max="85" width="5.8984375" style="37" customWidth="1"/>
    <col min="86" max="86" width="40.8984375" style="37" customWidth="1"/>
    <col min="87" max="87" width="6.59765625" style="37" customWidth="1"/>
    <col min="88" max="93" width="4.69921875" style="37" customWidth="1"/>
    <col min="94" max="96" width="9" style="37" customWidth="1"/>
    <col min="97" max="97" width="4.8984375" style="37" customWidth="1"/>
    <col min="98" max="98" width="22.09765625" style="37" customWidth="1"/>
    <col min="99" max="101" width="5.8984375" style="37" customWidth="1"/>
    <col min="102" max="102" width="40.8984375" style="37" customWidth="1"/>
    <col min="103" max="103" width="6.59765625" style="37" customWidth="1"/>
    <col min="104" max="109" width="4.69921875" style="37" customWidth="1"/>
    <col min="110" max="112" width="9" style="37" customWidth="1"/>
    <col min="113" max="113" width="4.8984375" style="37" customWidth="1"/>
    <col min="114" max="114" width="22.09765625" style="37" customWidth="1"/>
    <col min="115" max="117" width="5.8984375" style="37" customWidth="1"/>
    <col min="118" max="118" width="40.8984375" style="37" customWidth="1"/>
    <col min="119" max="119" width="6.59765625" style="37" customWidth="1"/>
    <col min="120" max="125" width="4.69921875" style="37" customWidth="1"/>
    <col min="126" max="128" width="9" style="37" customWidth="1"/>
    <col min="129" max="129" width="4.8984375" style="37" customWidth="1"/>
    <col min="130" max="130" width="22.09765625" style="37" customWidth="1"/>
    <col min="131" max="133" width="5.8984375" style="37" customWidth="1"/>
    <col min="134" max="134" width="40.8984375" style="37" customWidth="1"/>
    <col min="135" max="135" width="6.59765625" style="37" customWidth="1"/>
    <col min="136" max="141" width="4.69921875" style="37" customWidth="1"/>
    <col min="142" max="144" width="9" style="37" customWidth="1"/>
    <col min="145" max="145" width="4.8984375" style="37" customWidth="1"/>
    <col min="146" max="146" width="22.09765625" style="37" customWidth="1"/>
    <col min="147" max="149" width="5.8984375" style="37" customWidth="1"/>
    <col min="150" max="150" width="40.8984375" style="37" customWidth="1"/>
    <col min="151" max="151" width="6.59765625" style="37" customWidth="1"/>
    <col min="152" max="157" width="4.69921875" style="37" customWidth="1"/>
    <col min="158" max="160" width="9" style="37" customWidth="1"/>
    <col min="161" max="161" width="4.8984375" style="37" customWidth="1"/>
    <col min="162" max="162" width="22.09765625" style="37" customWidth="1"/>
    <col min="163" max="165" width="5.8984375" style="37" customWidth="1"/>
    <col min="166" max="166" width="40.8984375" style="37" customWidth="1"/>
    <col min="167" max="167" width="6.59765625" style="37" customWidth="1"/>
    <col min="168" max="173" width="4.69921875" style="37" customWidth="1"/>
    <col min="174" max="176" width="9" style="37" customWidth="1"/>
    <col min="177" max="177" width="4.8984375" style="37" customWidth="1"/>
    <col min="178" max="178" width="22.09765625" style="37" customWidth="1"/>
    <col min="179" max="181" width="5.8984375" style="37" customWidth="1"/>
    <col min="182" max="182" width="40.8984375" style="37" customWidth="1"/>
    <col min="183" max="183" width="6.59765625" style="37" customWidth="1"/>
    <col min="184" max="189" width="4.69921875" style="37" customWidth="1"/>
    <col min="190" max="192" width="9" style="37" customWidth="1"/>
    <col min="193" max="193" width="4.8984375" style="37" customWidth="1"/>
    <col min="194" max="194" width="22.09765625" style="37" customWidth="1"/>
    <col min="195" max="197" width="5.8984375" style="37" customWidth="1"/>
    <col min="198" max="198" width="40.8984375" style="37" customWidth="1"/>
    <col min="199" max="199" width="6.59765625" style="37" customWidth="1"/>
    <col min="200" max="205" width="4.69921875" style="37" customWidth="1"/>
    <col min="206" max="208" width="9" style="37" customWidth="1"/>
    <col min="209" max="209" width="4.8984375" style="37" customWidth="1"/>
    <col min="210" max="210" width="22.09765625" style="37" customWidth="1"/>
    <col min="211" max="213" width="5.8984375" style="37" customWidth="1"/>
    <col min="214" max="214" width="40.8984375" style="37" customWidth="1"/>
    <col min="215" max="215" width="6.59765625" style="37" customWidth="1"/>
    <col min="216" max="221" width="4.69921875" style="37" customWidth="1"/>
    <col min="222" max="224" width="9" style="37" customWidth="1"/>
    <col min="225" max="225" width="4.8984375" style="37" customWidth="1"/>
    <col min="226" max="226" width="22.09765625" style="37" customWidth="1"/>
    <col min="227" max="229" width="5.8984375" style="37" customWidth="1"/>
    <col min="230" max="230" width="40.8984375" style="37" customWidth="1"/>
    <col min="231" max="231" width="6.59765625" style="37" customWidth="1"/>
    <col min="232" max="237" width="4.69921875" style="37" customWidth="1"/>
    <col min="238" max="240" width="9" style="37" customWidth="1"/>
    <col min="241" max="241" width="4.8984375" style="37" customWidth="1"/>
    <col min="242" max="242" width="22.09765625" style="37" customWidth="1"/>
    <col min="243" max="245" width="5.8984375" style="37" customWidth="1"/>
    <col min="246" max="246" width="40.8984375" style="37" customWidth="1"/>
    <col min="247" max="247" width="6.59765625" style="37" customWidth="1"/>
    <col min="248" max="253" width="4.69921875" style="37" customWidth="1"/>
    <col min="254" max="16384" width="9" style="37" customWidth="1"/>
  </cols>
  <sheetData>
    <row r="3" spans="1:12" ht="12">
      <c r="A3" s="127"/>
      <c r="B3" s="80"/>
      <c r="C3" s="81" t="s">
        <v>0</v>
      </c>
      <c r="D3" s="79"/>
      <c r="E3" s="79"/>
      <c r="F3" s="127"/>
      <c r="G3" s="128"/>
      <c r="H3" s="127"/>
      <c r="I3" s="127"/>
      <c r="J3" s="127"/>
      <c r="K3" s="127"/>
      <c r="L3" s="127"/>
    </row>
    <row r="4" spans="1:12" ht="12">
      <c r="A4" s="127"/>
      <c r="B4" s="80"/>
      <c r="C4" s="81" t="s">
        <v>1</v>
      </c>
      <c r="D4" s="79"/>
      <c r="E4" s="79"/>
      <c r="F4" s="127"/>
      <c r="G4" s="128"/>
      <c r="H4" s="127"/>
      <c r="I4" s="127"/>
      <c r="J4" s="127"/>
      <c r="K4" s="127"/>
      <c r="L4" s="127"/>
    </row>
    <row r="5" spans="1:12" ht="12">
      <c r="A5" s="127"/>
      <c r="B5" s="80"/>
      <c r="C5" s="191" t="s">
        <v>254</v>
      </c>
      <c r="D5" s="191"/>
      <c r="E5" s="191"/>
      <c r="F5" s="191"/>
      <c r="G5" s="128"/>
      <c r="H5" s="127"/>
      <c r="I5" s="127"/>
      <c r="J5" s="80"/>
      <c r="K5" s="127"/>
      <c r="L5" s="127"/>
    </row>
    <row r="6" spans="1:12" ht="12">
      <c r="A6" s="127"/>
      <c r="B6" s="80"/>
      <c r="C6" s="79"/>
      <c r="D6" s="79"/>
      <c r="E6" s="79"/>
      <c r="F6" s="127"/>
      <c r="G6" s="128"/>
      <c r="H6" s="127"/>
      <c r="I6" s="127"/>
      <c r="J6" s="127"/>
      <c r="K6" s="127"/>
      <c r="L6" s="127"/>
    </row>
    <row r="7" spans="1:12" s="38" customFormat="1" ht="12">
      <c r="A7" s="19"/>
      <c r="B7" s="42"/>
      <c r="C7" s="83"/>
      <c r="D7" s="83" t="s">
        <v>3</v>
      </c>
      <c r="E7" s="83" t="s">
        <v>4</v>
      </c>
      <c r="F7" s="84" t="s">
        <v>5</v>
      </c>
      <c r="G7" s="193" t="s">
        <v>6</v>
      </c>
      <c r="H7" s="210"/>
      <c r="I7" s="210"/>
      <c r="J7" s="210"/>
      <c r="K7" s="210"/>
      <c r="L7" s="210"/>
    </row>
    <row r="8" spans="1:12" s="38" customFormat="1" ht="14.25" customHeight="1">
      <c r="A8" s="19" t="s">
        <v>7</v>
      </c>
      <c r="B8" s="42" t="s">
        <v>8</v>
      </c>
      <c r="C8" s="83" t="s">
        <v>9</v>
      </c>
      <c r="D8" s="83" t="s">
        <v>10</v>
      </c>
      <c r="E8" s="83" t="s">
        <v>11</v>
      </c>
      <c r="F8" s="19" t="s">
        <v>12</v>
      </c>
      <c r="G8" s="19" t="s">
        <v>13</v>
      </c>
      <c r="H8" s="19" t="s">
        <v>14</v>
      </c>
      <c r="I8" s="19" t="s">
        <v>15</v>
      </c>
      <c r="J8" s="19" t="s">
        <v>16</v>
      </c>
      <c r="K8" s="19" t="s">
        <v>87</v>
      </c>
      <c r="L8" s="19" t="s">
        <v>18</v>
      </c>
    </row>
    <row r="9" spans="1:12" s="12" customFormat="1" ht="40.5" customHeight="1">
      <c r="A9" s="116">
        <v>1</v>
      </c>
      <c r="B9" s="78" t="s">
        <v>110</v>
      </c>
      <c r="C9" s="66">
        <v>4</v>
      </c>
      <c r="D9" s="32" t="s">
        <v>24</v>
      </c>
      <c r="E9" s="67" t="s">
        <v>21</v>
      </c>
      <c r="F9" s="94" t="s">
        <v>215</v>
      </c>
      <c r="G9" s="123">
        <f>SUM(H9:L9)</f>
        <v>50</v>
      </c>
      <c r="H9" s="123">
        <v>20</v>
      </c>
      <c r="I9" s="123">
        <v>20</v>
      </c>
      <c r="J9" s="123">
        <v>10</v>
      </c>
      <c r="K9" s="124"/>
      <c r="L9" s="70"/>
    </row>
    <row r="10" spans="1:12" s="11" customFormat="1" ht="40.5" customHeight="1">
      <c r="A10" s="73">
        <v>2</v>
      </c>
      <c r="B10" s="45" t="s">
        <v>111</v>
      </c>
      <c r="C10" s="71">
        <v>4</v>
      </c>
      <c r="D10" s="34" t="s">
        <v>24</v>
      </c>
      <c r="E10" s="67" t="s">
        <v>21</v>
      </c>
      <c r="F10" s="58" t="s">
        <v>215</v>
      </c>
      <c r="G10" s="125">
        <f aca="true" t="shared" si="0" ref="G10:G67">SUM(H10:L10)</f>
        <v>40</v>
      </c>
      <c r="H10" s="125">
        <v>20</v>
      </c>
      <c r="I10" s="125">
        <v>10</v>
      </c>
      <c r="J10" s="125">
        <v>10</v>
      </c>
      <c r="K10" s="126"/>
      <c r="L10" s="73"/>
    </row>
    <row r="11" spans="1:12" s="11" customFormat="1" ht="40.5" customHeight="1">
      <c r="A11" s="116">
        <v>3</v>
      </c>
      <c r="B11" s="78" t="s">
        <v>112</v>
      </c>
      <c r="C11" s="66">
        <v>5</v>
      </c>
      <c r="D11" s="32" t="s">
        <v>24</v>
      </c>
      <c r="E11" s="67" t="s">
        <v>21</v>
      </c>
      <c r="F11" s="94" t="s">
        <v>25</v>
      </c>
      <c r="G11" s="123">
        <f t="shared" si="0"/>
        <v>80</v>
      </c>
      <c r="H11" s="123">
        <v>40</v>
      </c>
      <c r="I11" s="123">
        <v>20</v>
      </c>
      <c r="J11" s="123"/>
      <c r="K11" s="124">
        <v>20</v>
      </c>
      <c r="L11" s="70"/>
    </row>
    <row r="12" spans="1:12" s="11" customFormat="1" ht="40.5" customHeight="1">
      <c r="A12" s="73">
        <v>4</v>
      </c>
      <c r="B12" s="45" t="s">
        <v>113</v>
      </c>
      <c r="C12" s="71">
        <v>5</v>
      </c>
      <c r="D12" s="34" t="s">
        <v>24</v>
      </c>
      <c r="E12" s="67" t="s">
        <v>21</v>
      </c>
      <c r="F12" s="85" t="s">
        <v>25</v>
      </c>
      <c r="G12" s="125">
        <f t="shared" si="0"/>
        <v>80</v>
      </c>
      <c r="H12" s="125">
        <v>40</v>
      </c>
      <c r="I12" s="125">
        <v>20</v>
      </c>
      <c r="J12" s="125"/>
      <c r="K12" s="126">
        <v>20</v>
      </c>
      <c r="L12" s="73"/>
    </row>
    <row r="13" spans="1:12" s="11" customFormat="1" ht="40.5" customHeight="1">
      <c r="A13" s="116">
        <v>5</v>
      </c>
      <c r="B13" s="78" t="s">
        <v>114</v>
      </c>
      <c r="C13" s="66">
        <v>5</v>
      </c>
      <c r="D13" s="32" t="s">
        <v>24</v>
      </c>
      <c r="E13" s="67" t="s">
        <v>21</v>
      </c>
      <c r="F13" s="94" t="s">
        <v>215</v>
      </c>
      <c r="G13" s="123">
        <f>SUM(H13:L13)</f>
        <v>60</v>
      </c>
      <c r="H13" s="123">
        <v>12</v>
      </c>
      <c r="I13" s="123">
        <v>22</v>
      </c>
      <c r="J13" s="123">
        <v>26</v>
      </c>
      <c r="K13" s="124"/>
      <c r="L13" s="70"/>
    </row>
    <row r="14" spans="1:12" s="11" customFormat="1" ht="40.5" customHeight="1">
      <c r="A14" s="73">
        <v>6</v>
      </c>
      <c r="B14" s="45" t="s">
        <v>115</v>
      </c>
      <c r="C14" s="71">
        <v>3</v>
      </c>
      <c r="D14" s="34" t="s">
        <v>24</v>
      </c>
      <c r="E14" s="67" t="s">
        <v>21</v>
      </c>
      <c r="F14" s="58" t="s">
        <v>215</v>
      </c>
      <c r="G14" s="125">
        <f>SUM(H14:L14)</f>
        <v>34</v>
      </c>
      <c r="H14" s="125">
        <v>12</v>
      </c>
      <c r="I14" s="125">
        <v>16</v>
      </c>
      <c r="J14" s="125">
        <v>6</v>
      </c>
      <c r="K14" s="126"/>
      <c r="L14" s="73"/>
    </row>
    <row r="15" spans="1:12" s="11" customFormat="1" ht="40.5" customHeight="1">
      <c r="A15" s="116">
        <v>7</v>
      </c>
      <c r="B15" s="78" t="s">
        <v>116</v>
      </c>
      <c r="C15" s="211">
        <v>4</v>
      </c>
      <c r="D15" s="32" t="s">
        <v>20</v>
      </c>
      <c r="E15" s="217" t="s">
        <v>21</v>
      </c>
      <c r="F15" s="94" t="s">
        <v>25</v>
      </c>
      <c r="G15" s="123">
        <f t="shared" si="0"/>
        <v>24</v>
      </c>
      <c r="H15" s="123">
        <v>6</v>
      </c>
      <c r="I15" s="123">
        <v>18</v>
      </c>
      <c r="J15" s="123"/>
      <c r="K15" s="124"/>
      <c r="L15" s="70"/>
    </row>
    <row r="16" spans="1:12" s="11" customFormat="1" ht="40.5" customHeight="1">
      <c r="A16" s="70">
        <v>8</v>
      </c>
      <c r="B16" s="78" t="s">
        <v>117</v>
      </c>
      <c r="C16" s="212"/>
      <c r="D16" s="32" t="s">
        <v>20</v>
      </c>
      <c r="E16" s="219"/>
      <c r="F16" s="94" t="s">
        <v>215</v>
      </c>
      <c r="G16" s="123">
        <f t="shared" si="0"/>
        <v>18</v>
      </c>
      <c r="H16" s="123">
        <v>4</v>
      </c>
      <c r="I16" s="123">
        <v>14</v>
      </c>
      <c r="J16" s="123"/>
      <c r="K16" s="124"/>
      <c r="L16" s="70"/>
    </row>
    <row r="17" spans="1:12" s="11" customFormat="1" ht="40.5" customHeight="1">
      <c r="A17" s="161">
        <v>9</v>
      </c>
      <c r="B17" s="45" t="s">
        <v>118</v>
      </c>
      <c r="C17" s="213">
        <v>2</v>
      </c>
      <c r="D17" s="34" t="s">
        <v>20</v>
      </c>
      <c r="E17" s="217" t="s">
        <v>21</v>
      </c>
      <c r="F17" s="85" t="s">
        <v>25</v>
      </c>
      <c r="G17" s="125">
        <f t="shared" si="0"/>
        <v>12</v>
      </c>
      <c r="H17" s="125">
        <v>6</v>
      </c>
      <c r="I17" s="125">
        <v>6</v>
      </c>
      <c r="J17" s="125"/>
      <c r="K17" s="126"/>
      <c r="L17" s="73"/>
    </row>
    <row r="18" spans="1:12" s="11" customFormat="1" ht="40.5" customHeight="1">
      <c r="A18" s="73">
        <v>10</v>
      </c>
      <c r="B18" s="45" t="s">
        <v>119</v>
      </c>
      <c r="C18" s="214"/>
      <c r="D18" s="34" t="s">
        <v>20</v>
      </c>
      <c r="E18" s="219"/>
      <c r="F18" s="58" t="s">
        <v>215</v>
      </c>
      <c r="G18" s="125">
        <f t="shared" si="0"/>
        <v>10</v>
      </c>
      <c r="H18" s="125">
        <v>4</v>
      </c>
      <c r="I18" s="125">
        <v>6</v>
      </c>
      <c r="J18" s="125"/>
      <c r="K18" s="126"/>
      <c r="L18" s="73"/>
    </row>
    <row r="19" spans="1:12" s="11" customFormat="1" ht="40.5" customHeight="1">
      <c r="A19" s="116">
        <v>11</v>
      </c>
      <c r="B19" s="78" t="s">
        <v>120</v>
      </c>
      <c r="C19" s="66">
        <v>5</v>
      </c>
      <c r="D19" s="32" t="s">
        <v>24</v>
      </c>
      <c r="E19" s="67" t="s">
        <v>21</v>
      </c>
      <c r="F19" s="94" t="s">
        <v>25</v>
      </c>
      <c r="G19" s="123">
        <f t="shared" si="0"/>
        <v>60</v>
      </c>
      <c r="H19" s="123">
        <v>40</v>
      </c>
      <c r="I19" s="123">
        <v>20</v>
      </c>
      <c r="J19" s="123"/>
      <c r="K19" s="124"/>
      <c r="L19" s="70"/>
    </row>
    <row r="20" spans="1:12" s="11" customFormat="1" ht="40.5" customHeight="1">
      <c r="A20" s="73">
        <v>12</v>
      </c>
      <c r="B20" s="45" t="s">
        <v>121</v>
      </c>
      <c r="C20" s="71">
        <v>7</v>
      </c>
      <c r="D20" s="34" t="s">
        <v>24</v>
      </c>
      <c r="E20" s="67" t="s">
        <v>21</v>
      </c>
      <c r="F20" s="85" t="s">
        <v>25</v>
      </c>
      <c r="G20" s="125">
        <f t="shared" si="0"/>
        <v>80</v>
      </c>
      <c r="H20" s="125">
        <v>40</v>
      </c>
      <c r="I20" s="125">
        <v>40</v>
      </c>
      <c r="J20" s="125"/>
      <c r="K20" s="126"/>
      <c r="L20" s="73"/>
    </row>
    <row r="21" spans="1:12" s="11" customFormat="1" ht="40.5" customHeight="1">
      <c r="A21" s="116">
        <v>13</v>
      </c>
      <c r="B21" s="78" t="s">
        <v>122</v>
      </c>
      <c r="C21" s="211">
        <v>6</v>
      </c>
      <c r="D21" s="32" t="s">
        <v>24</v>
      </c>
      <c r="E21" s="217" t="s">
        <v>21</v>
      </c>
      <c r="F21" s="94" t="s">
        <v>25</v>
      </c>
      <c r="G21" s="123">
        <f t="shared" si="0"/>
        <v>46</v>
      </c>
      <c r="H21" s="123">
        <v>20</v>
      </c>
      <c r="I21" s="123">
        <v>26</v>
      </c>
      <c r="J21" s="123"/>
      <c r="K21" s="124"/>
      <c r="L21" s="70"/>
    </row>
    <row r="22" spans="1:12" s="11" customFormat="1" ht="40.5" customHeight="1">
      <c r="A22" s="70">
        <v>14</v>
      </c>
      <c r="B22" s="78" t="s">
        <v>122</v>
      </c>
      <c r="C22" s="215"/>
      <c r="D22" s="32" t="s">
        <v>24</v>
      </c>
      <c r="E22" s="218"/>
      <c r="F22" s="158" t="s">
        <v>240</v>
      </c>
      <c r="G22" s="123">
        <f t="shared" si="0"/>
        <v>10</v>
      </c>
      <c r="H22" s="123">
        <v>6</v>
      </c>
      <c r="I22" s="123">
        <v>4</v>
      </c>
      <c r="J22" s="123"/>
      <c r="K22" s="124"/>
      <c r="L22" s="70"/>
    </row>
    <row r="23" spans="1:12" s="11" customFormat="1" ht="40.5" customHeight="1">
      <c r="A23" s="116">
        <v>15</v>
      </c>
      <c r="B23" s="78" t="s">
        <v>122</v>
      </c>
      <c r="C23" s="212"/>
      <c r="D23" s="32" t="s">
        <v>24</v>
      </c>
      <c r="E23" s="219"/>
      <c r="F23" s="94" t="s">
        <v>215</v>
      </c>
      <c r="G23" s="123">
        <f t="shared" si="0"/>
        <v>14</v>
      </c>
      <c r="H23" s="123">
        <v>4</v>
      </c>
      <c r="I23" s="123">
        <v>10</v>
      </c>
      <c r="J23" s="123"/>
      <c r="K23" s="124"/>
      <c r="L23" s="70"/>
    </row>
    <row r="24" spans="1:12" s="11" customFormat="1" ht="40.5" customHeight="1">
      <c r="A24" s="73">
        <v>16</v>
      </c>
      <c r="B24" s="45" t="s">
        <v>30</v>
      </c>
      <c r="C24" s="213">
        <v>5</v>
      </c>
      <c r="D24" s="34" t="s">
        <v>24</v>
      </c>
      <c r="E24" s="217" t="s">
        <v>21</v>
      </c>
      <c r="F24" s="85" t="s">
        <v>25</v>
      </c>
      <c r="G24" s="125">
        <f t="shared" si="0"/>
        <v>30</v>
      </c>
      <c r="H24" s="125">
        <v>20</v>
      </c>
      <c r="I24" s="125">
        <v>10</v>
      </c>
      <c r="J24" s="125"/>
      <c r="K24" s="126"/>
      <c r="L24" s="73"/>
    </row>
    <row r="25" spans="1:12" s="11" customFormat="1" ht="40.5" customHeight="1">
      <c r="A25" s="161">
        <v>17</v>
      </c>
      <c r="B25" s="45" t="s">
        <v>30</v>
      </c>
      <c r="C25" s="216"/>
      <c r="D25" s="34" t="s">
        <v>24</v>
      </c>
      <c r="E25" s="218"/>
      <c r="F25" s="157" t="s">
        <v>238</v>
      </c>
      <c r="G25" s="125">
        <f t="shared" si="0"/>
        <v>10</v>
      </c>
      <c r="H25" s="125">
        <v>6</v>
      </c>
      <c r="I25" s="125">
        <v>4</v>
      </c>
      <c r="J25" s="125"/>
      <c r="K25" s="126"/>
      <c r="L25" s="73"/>
    </row>
    <row r="26" spans="1:12" s="11" customFormat="1" ht="40.5" customHeight="1">
      <c r="A26" s="162">
        <v>18</v>
      </c>
      <c r="B26" s="45" t="s">
        <v>30</v>
      </c>
      <c r="C26" s="214"/>
      <c r="D26" s="34" t="s">
        <v>24</v>
      </c>
      <c r="E26" s="219"/>
      <c r="F26" s="58" t="s">
        <v>215</v>
      </c>
      <c r="G26" s="125">
        <f t="shared" si="0"/>
        <v>8</v>
      </c>
      <c r="H26" s="125">
        <v>4</v>
      </c>
      <c r="I26" s="125">
        <v>4</v>
      </c>
      <c r="J26" s="125"/>
      <c r="K26" s="126"/>
      <c r="L26" s="73"/>
    </row>
    <row r="27" spans="1:12" s="11" customFormat="1" ht="40.5" customHeight="1">
      <c r="A27" s="161">
        <v>19</v>
      </c>
      <c r="B27" s="45" t="s">
        <v>123</v>
      </c>
      <c r="C27" s="71">
        <v>2</v>
      </c>
      <c r="D27" s="34" t="s">
        <v>32</v>
      </c>
      <c r="E27" s="34" t="s">
        <v>33</v>
      </c>
      <c r="F27" s="85" t="s">
        <v>25</v>
      </c>
      <c r="G27" s="125">
        <f t="shared" si="0"/>
        <v>30</v>
      </c>
      <c r="H27" s="125">
        <v>15</v>
      </c>
      <c r="I27" s="125">
        <v>15</v>
      </c>
      <c r="J27" s="125"/>
      <c r="K27" s="130"/>
      <c r="L27" s="8"/>
    </row>
    <row r="28" spans="1:12" s="11" customFormat="1" ht="40.5" customHeight="1">
      <c r="A28" s="70">
        <v>20</v>
      </c>
      <c r="B28" s="78" t="s">
        <v>124</v>
      </c>
      <c r="C28" s="66">
        <v>0</v>
      </c>
      <c r="D28" s="32">
        <v>1</v>
      </c>
      <c r="E28" s="32" t="s">
        <v>33</v>
      </c>
      <c r="F28" s="122" t="s">
        <v>80</v>
      </c>
      <c r="G28" s="123">
        <f t="shared" si="0"/>
        <v>2</v>
      </c>
      <c r="H28" s="123">
        <v>2</v>
      </c>
      <c r="I28" s="123"/>
      <c r="J28" s="123"/>
      <c r="K28" s="131"/>
      <c r="L28" s="88"/>
    </row>
    <row r="29" spans="1:12" s="11" customFormat="1" ht="40.5" customHeight="1">
      <c r="A29" s="116">
        <v>21</v>
      </c>
      <c r="B29" s="78" t="s">
        <v>125</v>
      </c>
      <c r="C29" s="66">
        <v>0</v>
      </c>
      <c r="D29" s="32">
        <v>1</v>
      </c>
      <c r="E29" s="32" t="s">
        <v>33</v>
      </c>
      <c r="F29" s="122" t="s">
        <v>256</v>
      </c>
      <c r="G29" s="123">
        <f t="shared" si="0"/>
        <v>2</v>
      </c>
      <c r="H29" s="123">
        <v>2</v>
      </c>
      <c r="I29" s="123"/>
      <c r="J29" s="123"/>
      <c r="K29" s="131"/>
      <c r="L29" s="88"/>
    </row>
    <row r="30" spans="1:12" s="11" customFormat="1" ht="40.5" customHeight="1">
      <c r="A30" s="73">
        <v>22</v>
      </c>
      <c r="B30" s="45" t="s">
        <v>126</v>
      </c>
      <c r="C30" s="71">
        <v>0</v>
      </c>
      <c r="D30" s="34" t="s">
        <v>32</v>
      </c>
      <c r="E30" s="34" t="s">
        <v>33</v>
      </c>
      <c r="F30" s="41" t="s">
        <v>80</v>
      </c>
      <c r="G30" s="125">
        <f t="shared" si="0"/>
        <v>2</v>
      </c>
      <c r="H30" s="125">
        <v>2</v>
      </c>
      <c r="I30" s="125"/>
      <c r="J30" s="125"/>
      <c r="K30" s="130"/>
      <c r="L30" s="8"/>
    </row>
    <row r="31" spans="1:12" s="11" customFormat="1" ht="40.5" customHeight="1">
      <c r="A31" s="161">
        <v>23</v>
      </c>
      <c r="B31" s="45" t="s">
        <v>126</v>
      </c>
      <c r="C31" s="71">
        <v>0</v>
      </c>
      <c r="D31" s="34" t="s">
        <v>32</v>
      </c>
      <c r="E31" s="34" t="s">
        <v>33</v>
      </c>
      <c r="F31" s="41" t="s">
        <v>256</v>
      </c>
      <c r="G31" s="125">
        <f t="shared" si="0"/>
        <v>2</v>
      </c>
      <c r="H31" s="125">
        <v>2</v>
      </c>
      <c r="I31" s="125"/>
      <c r="J31" s="125"/>
      <c r="K31" s="130"/>
      <c r="L31" s="8"/>
    </row>
    <row r="32" spans="1:12" s="11" customFormat="1" ht="40.5" customHeight="1">
      <c r="A32" s="70">
        <v>24</v>
      </c>
      <c r="B32" s="78" t="s">
        <v>127</v>
      </c>
      <c r="C32" s="66">
        <v>1</v>
      </c>
      <c r="D32" s="32" t="s">
        <v>32</v>
      </c>
      <c r="E32" s="32" t="s">
        <v>33</v>
      </c>
      <c r="F32" s="32" t="s">
        <v>257</v>
      </c>
      <c r="G32" s="123">
        <f t="shared" si="0"/>
        <v>12</v>
      </c>
      <c r="H32" s="123">
        <v>6</v>
      </c>
      <c r="I32" s="123">
        <v>6</v>
      </c>
      <c r="J32" s="123"/>
      <c r="K32" s="131"/>
      <c r="L32" s="88"/>
    </row>
    <row r="33" spans="1:12" s="11" customFormat="1" ht="40.5" customHeight="1">
      <c r="A33" s="161">
        <v>25</v>
      </c>
      <c r="B33" s="45" t="s">
        <v>128</v>
      </c>
      <c r="C33" s="71">
        <v>1</v>
      </c>
      <c r="D33" s="34" t="s">
        <v>32</v>
      </c>
      <c r="E33" s="34" t="s">
        <v>33</v>
      </c>
      <c r="F33" s="34" t="s">
        <v>258</v>
      </c>
      <c r="G33" s="125">
        <f t="shared" si="0"/>
        <v>12</v>
      </c>
      <c r="H33" s="125">
        <v>6</v>
      </c>
      <c r="I33" s="125">
        <v>6</v>
      </c>
      <c r="J33" s="125"/>
      <c r="K33" s="130"/>
      <c r="L33" s="8"/>
    </row>
    <row r="34" spans="1:12" s="11" customFormat="1" ht="40.5" customHeight="1">
      <c r="A34" s="70">
        <v>26</v>
      </c>
      <c r="B34" s="78" t="s">
        <v>129</v>
      </c>
      <c r="C34" s="66">
        <v>3</v>
      </c>
      <c r="D34" s="32" t="s">
        <v>24</v>
      </c>
      <c r="E34" s="32" t="s">
        <v>33</v>
      </c>
      <c r="F34" s="94" t="s">
        <v>22</v>
      </c>
      <c r="G34" s="123">
        <f t="shared" si="0"/>
        <v>50</v>
      </c>
      <c r="H34" s="123">
        <v>16</v>
      </c>
      <c r="I34" s="123">
        <v>34</v>
      </c>
      <c r="J34" s="123"/>
      <c r="K34" s="131"/>
      <c r="L34" s="88"/>
    </row>
    <row r="35" spans="1:12" s="11" customFormat="1" ht="40.5" customHeight="1">
      <c r="A35" s="161">
        <v>27</v>
      </c>
      <c r="B35" s="45" t="s">
        <v>19</v>
      </c>
      <c r="C35" s="71">
        <v>2</v>
      </c>
      <c r="D35" s="34" t="s">
        <v>24</v>
      </c>
      <c r="E35" s="34" t="s">
        <v>33</v>
      </c>
      <c r="F35" s="129" t="s">
        <v>22</v>
      </c>
      <c r="G35" s="125">
        <f t="shared" si="0"/>
        <v>32</v>
      </c>
      <c r="H35" s="125">
        <v>16</v>
      </c>
      <c r="I35" s="125">
        <v>16</v>
      </c>
      <c r="J35" s="125"/>
      <c r="K35" s="130"/>
      <c r="L35" s="8"/>
    </row>
    <row r="36" spans="1:12" s="11" customFormat="1" ht="40.5" customHeight="1">
      <c r="A36" s="70">
        <v>28</v>
      </c>
      <c r="B36" s="78" t="s">
        <v>130</v>
      </c>
      <c r="C36" s="66">
        <v>2</v>
      </c>
      <c r="D36" s="32" t="s">
        <v>24</v>
      </c>
      <c r="E36" s="32" t="s">
        <v>33</v>
      </c>
      <c r="F36" s="164" t="s">
        <v>25</v>
      </c>
      <c r="G36" s="123">
        <f t="shared" si="0"/>
        <v>40</v>
      </c>
      <c r="H36" s="123">
        <v>20</v>
      </c>
      <c r="I36" s="123">
        <v>20</v>
      </c>
      <c r="J36" s="123"/>
      <c r="K36" s="131"/>
      <c r="L36" s="88"/>
    </row>
    <row r="37" spans="1:12" s="11" customFormat="1" ht="40.5" customHeight="1">
      <c r="A37" s="161">
        <v>29</v>
      </c>
      <c r="B37" s="45" t="s">
        <v>131</v>
      </c>
      <c r="C37" s="71">
        <v>3</v>
      </c>
      <c r="D37" s="34" t="s">
        <v>24</v>
      </c>
      <c r="E37" s="34" t="s">
        <v>33</v>
      </c>
      <c r="F37" s="165" t="s">
        <v>25</v>
      </c>
      <c r="G37" s="125">
        <f t="shared" si="0"/>
        <v>40</v>
      </c>
      <c r="H37" s="125">
        <v>20</v>
      </c>
      <c r="I37" s="125">
        <v>20</v>
      </c>
      <c r="J37" s="125"/>
      <c r="K37" s="130"/>
      <c r="L37" s="8"/>
    </row>
    <row r="38" spans="1:12" s="11" customFormat="1" ht="40.5" customHeight="1">
      <c r="A38" s="70">
        <v>30</v>
      </c>
      <c r="B38" s="78" t="s">
        <v>132</v>
      </c>
      <c r="C38" s="66">
        <v>2</v>
      </c>
      <c r="D38" s="32" t="s">
        <v>24</v>
      </c>
      <c r="E38" s="32" t="s">
        <v>33</v>
      </c>
      <c r="F38" s="166" t="s">
        <v>84</v>
      </c>
      <c r="G38" s="123">
        <f t="shared" si="0"/>
        <v>60</v>
      </c>
      <c r="H38" s="123"/>
      <c r="I38" s="123"/>
      <c r="J38" s="123">
        <v>60</v>
      </c>
      <c r="K38" s="131"/>
      <c r="L38" s="88"/>
    </row>
    <row r="39" spans="1:12" s="11" customFormat="1" ht="40.5" customHeight="1">
      <c r="A39" s="161">
        <v>31</v>
      </c>
      <c r="B39" s="45" t="s">
        <v>133</v>
      </c>
      <c r="C39" s="71">
        <v>2</v>
      </c>
      <c r="D39" s="34" t="s">
        <v>24</v>
      </c>
      <c r="E39" s="34" t="s">
        <v>33</v>
      </c>
      <c r="F39" s="167" t="s">
        <v>84</v>
      </c>
      <c r="G39" s="125">
        <f t="shared" si="0"/>
        <v>60</v>
      </c>
      <c r="H39" s="125"/>
      <c r="I39" s="125"/>
      <c r="J39" s="125">
        <v>60</v>
      </c>
      <c r="K39" s="130"/>
      <c r="L39" s="8"/>
    </row>
    <row r="40" spans="1:12" s="11" customFormat="1" ht="40.5" customHeight="1">
      <c r="A40" s="70">
        <v>32</v>
      </c>
      <c r="B40" s="78" t="s">
        <v>134</v>
      </c>
      <c r="C40" s="66">
        <v>1</v>
      </c>
      <c r="D40" s="32" t="s">
        <v>24</v>
      </c>
      <c r="E40" s="32" t="s">
        <v>33</v>
      </c>
      <c r="F40" s="164" t="s">
        <v>215</v>
      </c>
      <c r="G40" s="123">
        <f t="shared" si="0"/>
        <v>20</v>
      </c>
      <c r="H40" s="123">
        <v>10</v>
      </c>
      <c r="I40" s="123">
        <v>10</v>
      </c>
      <c r="J40" s="123"/>
      <c r="K40" s="131"/>
      <c r="L40" s="88"/>
    </row>
    <row r="41" spans="1:12" s="11" customFormat="1" ht="40.5" customHeight="1">
      <c r="A41" s="161">
        <v>33</v>
      </c>
      <c r="B41" s="45" t="s">
        <v>135</v>
      </c>
      <c r="C41" s="71">
        <v>1</v>
      </c>
      <c r="D41" s="34" t="s">
        <v>24</v>
      </c>
      <c r="E41" s="34" t="s">
        <v>33</v>
      </c>
      <c r="F41" s="168" t="s">
        <v>215</v>
      </c>
      <c r="G41" s="125">
        <f t="shared" si="0"/>
        <v>20</v>
      </c>
      <c r="H41" s="125">
        <v>10</v>
      </c>
      <c r="I41" s="125">
        <v>10</v>
      </c>
      <c r="J41" s="125"/>
      <c r="K41" s="130"/>
      <c r="L41" s="8"/>
    </row>
    <row r="42" spans="1:12" s="11" customFormat="1" ht="40.5" customHeight="1">
      <c r="A42" s="70">
        <v>34</v>
      </c>
      <c r="B42" s="78" t="s">
        <v>136</v>
      </c>
      <c r="C42" s="66">
        <v>1</v>
      </c>
      <c r="D42" s="32" t="s">
        <v>32</v>
      </c>
      <c r="E42" s="32" t="s">
        <v>33</v>
      </c>
      <c r="F42" s="164" t="s">
        <v>25</v>
      </c>
      <c r="G42" s="123">
        <f t="shared" si="0"/>
        <v>15</v>
      </c>
      <c r="H42" s="123"/>
      <c r="I42" s="123">
        <v>15</v>
      </c>
      <c r="J42" s="123"/>
      <c r="K42" s="131"/>
      <c r="L42" s="88"/>
    </row>
    <row r="43" spans="1:12" s="11" customFormat="1" ht="40.5" customHeight="1">
      <c r="A43" s="161">
        <v>35</v>
      </c>
      <c r="B43" s="45" t="s">
        <v>137</v>
      </c>
      <c r="C43" s="71">
        <v>1</v>
      </c>
      <c r="D43" s="34" t="s">
        <v>32</v>
      </c>
      <c r="E43" s="34" t="s">
        <v>33</v>
      </c>
      <c r="F43" s="165" t="s">
        <v>25</v>
      </c>
      <c r="G43" s="125">
        <f t="shared" si="0"/>
        <v>15</v>
      </c>
      <c r="H43" s="125"/>
      <c r="I43" s="125">
        <v>15</v>
      </c>
      <c r="J43" s="125"/>
      <c r="K43" s="130"/>
      <c r="L43" s="8"/>
    </row>
    <row r="44" spans="1:12" s="11" customFormat="1" ht="40.5" customHeight="1">
      <c r="A44" s="73">
        <v>36</v>
      </c>
      <c r="B44" s="45" t="s">
        <v>138</v>
      </c>
      <c r="C44" s="71">
        <v>1</v>
      </c>
      <c r="D44" s="34" t="s">
        <v>20</v>
      </c>
      <c r="E44" s="34" t="s">
        <v>33</v>
      </c>
      <c r="F44" s="165" t="s">
        <v>25</v>
      </c>
      <c r="G44" s="125">
        <f t="shared" si="0"/>
        <v>20</v>
      </c>
      <c r="H44" s="125">
        <v>10</v>
      </c>
      <c r="I44" s="125">
        <v>10</v>
      </c>
      <c r="J44" s="125"/>
      <c r="K44" s="130"/>
      <c r="L44" s="8"/>
    </row>
    <row r="45" spans="1:13" s="11" customFormat="1" ht="40.5" customHeight="1">
      <c r="A45" s="116">
        <v>37</v>
      </c>
      <c r="B45" s="78" t="s">
        <v>139</v>
      </c>
      <c r="C45" s="66">
        <v>4</v>
      </c>
      <c r="D45" s="32" t="s">
        <v>32</v>
      </c>
      <c r="E45" s="32" t="s">
        <v>33</v>
      </c>
      <c r="F45" s="169" t="s">
        <v>52</v>
      </c>
      <c r="G45" s="123">
        <f t="shared" si="0"/>
        <v>160</v>
      </c>
      <c r="H45" s="123"/>
      <c r="I45" s="123"/>
      <c r="J45" s="123"/>
      <c r="K45" s="131"/>
      <c r="L45" s="88">
        <v>160</v>
      </c>
      <c r="M45" s="12"/>
    </row>
    <row r="46" spans="1:12" s="11" customFormat="1" ht="40.5" customHeight="1">
      <c r="A46" s="73">
        <v>38</v>
      </c>
      <c r="B46" s="45" t="s">
        <v>140</v>
      </c>
      <c r="C46" s="71">
        <v>4</v>
      </c>
      <c r="D46" s="34" t="s">
        <v>32</v>
      </c>
      <c r="E46" s="34" t="s">
        <v>33</v>
      </c>
      <c r="F46" s="170" t="s">
        <v>52</v>
      </c>
      <c r="G46" s="125">
        <f t="shared" si="0"/>
        <v>160</v>
      </c>
      <c r="H46" s="125"/>
      <c r="I46" s="125"/>
      <c r="J46" s="125"/>
      <c r="K46" s="130"/>
      <c r="L46" s="8">
        <v>160</v>
      </c>
    </row>
    <row r="47" spans="1:12" s="11" customFormat="1" ht="40.5" customHeight="1">
      <c r="A47" s="116">
        <v>39</v>
      </c>
      <c r="B47" s="78" t="s">
        <v>141</v>
      </c>
      <c r="C47" s="66">
        <v>0</v>
      </c>
      <c r="D47" s="32" t="s">
        <v>20</v>
      </c>
      <c r="E47" s="32" t="s">
        <v>33</v>
      </c>
      <c r="F47" s="166" t="s">
        <v>83</v>
      </c>
      <c r="G47" s="123">
        <f t="shared" si="0"/>
        <v>2</v>
      </c>
      <c r="H47" s="123"/>
      <c r="I47" s="123"/>
      <c r="J47" s="123"/>
      <c r="K47" s="131">
        <v>2</v>
      </c>
      <c r="L47" s="88"/>
    </row>
    <row r="48" spans="1:12" s="11" customFormat="1" ht="40.5" customHeight="1">
      <c r="A48" s="73">
        <v>40</v>
      </c>
      <c r="B48" s="45" t="s">
        <v>142</v>
      </c>
      <c r="C48" s="71">
        <v>0</v>
      </c>
      <c r="D48" s="34" t="s">
        <v>20</v>
      </c>
      <c r="E48" s="34" t="s">
        <v>33</v>
      </c>
      <c r="F48" s="167" t="s">
        <v>83</v>
      </c>
      <c r="G48" s="125">
        <f t="shared" si="0"/>
        <v>2</v>
      </c>
      <c r="H48" s="125"/>
      <c r="I48" s="125"/>
      <c r="J48" s="125"/>
      <c r="K48" s="130">
        <v>2</v>
      </c>
      <c r="L48" s="8"/>
    </row>
    <row r="49" spans="1:12" s="11" customFormat="1" ht="40.5" customHeight="1">
      <c r="A49" s="116">
        <v>41</v>
      </c>
      <c r="B49" s="78" t="s">
        <v>143</v>
      </c>
      <c r="C49" s="66">
        <v>2</v>
      </c>
      <c r="D49" s="32" t="s">
        <v>32</v>
      </c>
      <c r="E49" s="32" t="s">
        <v>33</v>
      </c>
      <c r="F49" s="164" t="s">
        <v>25</v>
      </c>
      <c r="G49" s="123">
        <f t="shared" si="0"/>
        <v>45</v>
      </c>
      <c r="H49" s="123">
        <v>25</v>
      </c>
      <c r="I49" s="123">
        <v>20</v>
      </c>
      <c r="J49" s="123"/>
      <c r="K49" s="131"/>
      <c r="L49" s="88"/>
    </row>
    <row r="50" spans="1:12" s="11" customFormat="1" ht="40.5" customHeight="1">
      <c r="A50" s="73">
        <v>42</v>
      </c>
      <c r="B50" s="45" t="s">
        <v>144</v>
      </c>
      <c r="C50" s="71">
        <v>2</v>
      </c>
      <c r="D50" s="34" t="s">
        <v>32</v>
      </c>
      <c r="E50" s="34" t="s">
        <v>33</v>
      </c>
      <c r="F50" s="165" t="s">
        <v>25</v>
      </c>
      <c r="G50" s="125">
        <f t="shared" si="0"/>
        <v>45</v>
      </c>
      <c r="H50" s="125">
        <v>25</v>
      </c>
      <c r="I50" s="125">
        <v>20</v>
      </c>
      <c r="J50" s="125"/>
      <c r="K50" s="130"/>
      <c r="L50" s="8"/>
    </row>
    <row r="51" spans="1:12" s="11" customFormat="1" ht="40.5" customHeight="1">
      <c r="A51" s="116">
        <v>43</v>
      </c>
      <c r="B51" s="78" t="s">
        <v>145</v>
      </c>
      <c r="C51" s="66">
        <v>2</v>
      </c>
      <c r="D51" s="32" t="s">
        <v>32</v>
      </c>
      <c r="E51" s="32" t="s">
        <v>33</v>
      </c>
      <c r="F51" s="164" t="s">
        <v>215</v>
      </c>
      <c r="G51" s="123">
        <f t="shared" si="0"/>
        <v>30</v>
      </c>
      <c r="H51" s="123">
        <v>15</v>
      </c>
      <c r="I51" s="123">
        <v>15</v>
      </c>
      <c r="J51" s="123"/>
      <c r="K51" s="131"/>
      <c r="L51" s="88"/>
    </row>
    <row r="52" spans="1:12" s="11" customFormat="1" ht="40.5" customHeight="1">
      <c r="A52" s="73">
        <v>44</v>
      </c>
      <c r="B52" s="45" t="s">
        <v>146</v>
      </c>
      <c r="C52" s="71">
        <v>2</v>
      </c>
      <c r="D52" s="34" t="s">
        <v>32</v>
      </c>
      <c r="E52" s="34" t="s">
        <v>33</v>
      </c>
      <c r="F52" s="168" t="s">
        <v>215</v>
      </c>
      <c r="G52" s="125">
        <f t="shared" si="0"/>
        <v>30</v>
      </c>
      <c r="H52" s="125">
        <v>15</v>
      </c>
      <c r="I52" s="125">
        <v>15</v>
      </c>
      <c r="J52" s="125"/>
      <c r="K52" s="130"/>
      <c r="L52" s="8"/>
    </row>
    <row r="53" spans="1:12" s="11" customFormat="1" ht="40.5" customHeight="1">
      <c r="A53" s="116">
        <v>45</v>
      </c>
      <c r="B53" s="78" t="s">
        <v>147</v>
      </c>
      <c r="C53" s="66">
        <v>1</v>
      </c>
      <c r="D53" s="32" t="s">
        <v>32</v>
      </c>
      <c r="E53" s="32" t="s">
        <v>33</v>
      </c>
      <c r="F53" s="164" t="s">
        <v>25</v>
      </c>
      <c r="G53" s="123">
        <f t="shared" si="0"/>
        <v>20</v>
      </c>
      <c r="H53" s="123">
        <v>12</v>
      </c>
      <c r="I53" s="123">
        <v>8</v>
      </c>
      <c r="J53" s="123"/>
      <c r="K53" s="131"/>
      <c r="L53" s="88"/>
    </row>
    <row r="54" spans="1:12" s="11" customFormat="1" ht="40.5" customHeight="1">
      <c r="A54" s="73">
        <v>46</v>
      </c>
      <c r="B54" s="45" t="s">
        <v>148</v>
      </c>
      <c r="C54" s="71">
        <v>1</v>
      </c>
      <c r="D54" s="34" t="s">
        <v>32</v>
      </c>
      <c r="E54" s="34" t="s">
        <v>33</v>
      </c>
      <c r="F54" s="165" t="s">
        <v>25</v>
      </c>
      <c r="G54" s="125">
        <f t="shared" si="0"/>
        <v>20</v>
      </c>
      <c r="H54" s="125">
        <v>12</v>
      </c>
      <c r="I54" s="125">
        <v>8</v>
      </c>
      <c r="J54" s="125"/>
      <c r="K54" s="130"/>
      <c r="L54" s="8"/>
    </row>
    <row r="55" spans="1:12" s="11" customFormat="1" ht="40.5" customHeight="1">
      <c r="A55" s="116">
        <v>47</v>
      </c>
      <c r="B55" s="78" t="s">
        <v>149</v>
      </c>
      <c r="C55" s="66">
        <v>1</v>
      </c>
      <c r="D55" s="32" t="s">
        <v>32</v>
      </c>
      <c r="E55" s="32" t="s">
        <v>33</v>
      </c>
      <c r="F55" s="164" t="s">
        <v>215</v>
      </c>
      <c r="G55" s="123">
        <f t="shared" si="0"/>
        <v>15</v>
      </c>
      <c r="H55" s="123">
        <v>15</v>
      </c>
      <c r="I55" s="123"/>
      <c r="J55" s="123"/>
      <c r="K55" s="131"/>
      <c r="L55" s="88"/>
    </row>
    <row r="56" spans="1:12" s="11" customFormat="1" ht="40.5" customHeight="1">
      <c r="A56" s="73">
        <v>48</v>
      </c>
      <c r="B56" s="45" t="s">
        <v>150</v>
      </c>
      <c r="C56" s="71">
        <v>1</v>
      </c>
      <c r="D56" s="34" t="s">
        <v>32</v>
      </c>
      <c r="E56" s="34" t="s">
        <v>33</v>
      </c>
      <c r="F56" s="168" t="s">
        <v>215</v>
      </c>
      <c r="G56" s="125">
        <f t="shared" si="0"/>
        <v>15</v>
      </c>
      <c r="H56" s="125">
        <v>15</v>
      </c>
      <c r="I56" s="125"/>
      <c r="J56" s="125"/>
      <c r="K56" s="130"/>
      <c r="L56" s="8"/>
    </row>
    <row r="57" spans="1:12" s="11" customFormat="1" ht="40.5" customHeight="1">
      <c r="A57" s="116">
        <v>49</v>
      </c>
      <c r="B57" s="78" t="s">
        <v>151</v>
      </c>
      <c r="C57" s="66">
        <v>4</v>
      </c>
      <c r="D57" s="32" t="s">
        <v>24</v>
      </c>
      <c r="E57" s="32" t="s">
        <v>33</v>
      </c>
      <c r="F57" s="164" t="s">
        <v>215</v>
      </c>
      <c r="G57" s="123">
        <f t="shared" si="0"/>
        <v>60</v>
      </c>
      <c r="H57" s="123">
        <v>30</v>
      </c>
      <c r="I57" s="123">
        <v>30</v>
      </c>
      <c r="J57" s="123"/>
      <c r="K57" s="131"/>
      <c r="L57" s="88"/>
    </row>
    <row r="58" spans="1:12" s="11" customFormat="1" ht="40.5" customHeight="1">
      <c r="A58" s="73">
        <v>50</v>
      </c>
      <c r="B58" s="45" t="s">
        <v>152</v>
      </c>
      <c r="C58" s="71">
        <v>4</v>
      </c>
      <c r="D58" s="34" t="s">
        <v>24</v>
      </c>
      <c r="E58" s="34" t="s">
        <v>33</v>
      </c>
      <c r="F58" s="168" t="s">
        <v>215</v>
      </c>
      <c r="G58" s="125">
        <f t="shared" si="0"/>
        <v>60</v>
      </c>
      <c r="H58" s="125">
        <v>30</v>
      </c>
      <c r="I58" s="125">
        <v>30</v>
      </c>
      <c r="J58" s="125"/>
      <c r="K58" s="130"/>
      <c r="L58" s="8"/>
    </row>
    <row r="59" spans="1:12" s="11" customFormat="1" ht="40.5" customHeight="1">
      <c r="A59" s="116">
        <v>51</v>
      </c>
      <c r="B59" s="78" t="s">
        <v>153</v>
      </c>
      <c r="C59" s="66">
        <v>1</v>
      </c>
      <c r="D59" s="32">
        <v>2</v>
      </c>
      <c r="E59" s="32" t="s">
        <v>33</v>
      </c>
      <c r="F59" s="166" t="s">
        <v>82</v>
      </c>
      <c r="G59" s="123">
        <f t="shared" si="0"/>
        <v>30</v>
      </c>
      <c r="H59" s="123"/>
      <c r="I59" s="123"/>
      <c r="J59" s="123">
        <v>30</v>
      </c>
      <c r="K59" s="131"/>
      <c r="L59" s="88"/>
    </row>
    <row r="60" spans="1:12" s="11" customFormat="1" ht="40.5" customHeight="1">
      <c r="A60" s="73">
        <v>52</v>
      </c>
      <c r="B60" s="45" t="s">
        <v>154</v>
      </c>
      <c r="C60" s="71">
        <v>1</v>
      </c>
      <c r="D60" s="34">
        <v>2</v>
      </c>
      <c r="E60" s="34" t="s">
        <v>33</v>
      </c>
      <c r="F60" s="167" t="s">
        <v>82</v>
      </c>
      <c r="G60" s="125">
        <f t="shared" si="0"/>
        <v>30</v>
      </c>
      <c r="H60" s="125"/>
      <c r="I60" s="125"/>
      <c r="J60" s="125">
        <v>30</v>
      </c>
      <c r="K60" s="130"/>
      <c r="L60" s="8"/>
    </row>
    <row r="61" spans="1:12" s="11" customFormat="1" ht="40.5" customHeight="1">
      <c r="A61" s="116">
        <v>53</v>
      </c>
      <c r="B61" s="78" t="s">
        <v>155</v>
      </c>
      <c r="C61" s="66">
        <v>2</v>
      </c>
      <c r="D61" s="32" t="s">
        <v>32</v>
      </c>
      <c r="E61" s="32" t="s">
        <v>33</v>
      </c>
      <c r="F61" s="164" t="s">
        <v>22</v>
      </c>
      <c r="G61" s="123">
        <f t="shared" si="0"/>
        <v>30</v>
      </c>
      <c r="H61" s="123">
        <v>10</v>
      </c>
      <c r="I61" s="123">
        <v>20</v>
      </c>
      <c r="J61" s="123"/>
      <c r="K61" s="131"/>
      <c r="L61" s="88"/>
    </row>
    <row r="62" spans="1:12" s="11" customFormat="1" ht="40.5" customHeight="1">
      <c r="A62" s="73">
        <v>54</v>
      </c>
      <c r="B62" s="45" t="s">
        <v>156</v>
      </c>
      <c r="C62" s="71">
        <v>2</v>
      </c>
      <c r="D62" s="34" t="s">
        <v>32</v>
      </c>
      <c r="E62" s="34" t="s">
        <v>33</v>
      </c>
      <c r="F62" s="168" t="s">
        <v>215</v>
      </c>
      <c r="G62" s="125">
        <f t="shared" si="0"/>
        <v>30</v>
      </c>
      <c r="H62" s="125">
        <v>10</v>
      </c>
      <c r="I62" s="125">
        <v>20</v>
      </c>
      <c r="J62" s="125"/>
      <c r="K62" s="130"/>
      <c r="L62" s="8"/>
    </row>
    <row r="63" spans="1:12" s="11" customFormat="1" ht="40.5" customHeight="1">
      <c r="A63" s="161">
        <v>55</v>
      </c>
      <c r="B63" s="45" t="s">
        <v>157</v>
      </c>
      <c r="C63" s="71">
        <v>1</v>
      </c>
      <c r="D63" s="34" t="s">
        <v>32</v>
      </c>
      <c r="E63" s="34" t="s">
        <v>33</v>
      </c>
      <c r="F63" s="165" t="s">
        <v>25</v>
      </c>
      <c r="G63" s="125">
        <f t="shared" si="0"/>
        <v>15</v>
      </c>
      <c r="H63" s="125">
        <v>15</v>
      </c>
      <c r="I63" s="125"/>
      <c r="J63" s="125"/>
      <c r="K63" s="130"/>
      <c r="L63" s="8"/>
    </row>
    <row r="64" spans="1:12" s="11" customFormat="1" ht="40.5" customHeight="1">
      <c r="A64" s="70">
        <v>56</v>
      </c>
      <c r="B64" s="78" t="s">
        <v>158</v>
      </c>
      <c r="C64" s="66">
        <v>1</v>
      </c>
      <c r="D64" s="32" t="s">
        <v>24</v>
      </c>
      <c r="E64" s="32" t="s">
        <v>33</v>
      </c>
      <c r="F64" s="171" t="s">
        <v>239</v>
      </c>
      <c r="G64" s="123">
        <f t="shared" si="0"/>
        <v>30</v>
      </c>
      <c r="H64" s="123">
        <v>10</v>
      </c>
      <c r="I64" s="123">
        <v>20</v>
      </c>
      <c r="J64" s="123"/>
      <c r="K64" s="131"/>
      <c r="L64" s="88"/>
    </row>
    <row r="65" spans="1:12" s="11" customFormat="1" ht="40.5" customHeight="1">
      <c r="A65" s="161">
        <v>57</v>
      </c>
      <c r="B65" s="45" t="s">
        <v>50</v>
      </c>
      <c r="C65" s="71">
        <v>1</v>
      </c>
      <c r="D65" s="34" t="s">
        <v>24</v>
      </c>
      <c r="E65" s="34" t="s">
        <v>33</v>
      </c>
      <c r="F65" s="172" t="s">
        <v>239</v>
      </c>
      <c r="G65" s="125">
        <f t="shared" si="0"/>
        <v>20</v>
      </c>
      <c r="H65" s="125">
        <v>10</v>
      </c>
      <c r="I65" s="125">
        <v>10</v>
      </c>
      <c r="J65" s="125"/>
      <c r="K65" s="130"/>
      <c r="L65" s="8"/>
    </row>
    <row r="66" spans="1:12" s="11" customFormat="1" ht="40.5" customHeight="1">
      <c r="A66" s="70">
        <v>58</v>
      </c>
      <c r="B66" s="78" t="s">
        <v>159</v>
      </c>
      <c r="C66" s="66">
        <v>3</v>
      </c>
      <c r="D66" s="32" t="s">
        <v>20</v>
      </c>
      <c r="E66" s="32" t="s">
        <v>33</v>
      </c>
      <c r="F66" s="169" t="s">
        <v>108</v>
      </c>
      <c r="G66" s="123">
        <f t="shared" si="0"/>
        <v>51</v>
      </c>
      <c r="H66" s="123">
        <v>15</v>
      </c>
      <c r="I66" s="123">
        <v>36</v>
      </c>
      <c r="J66" s="123"/>
      <c r="K66" s="131"/>
      <c r="L66" s="88"/>
    </row>
    <row r="67" spans="1:12" s="11" customFormat="1" ht="40.5" customHeight="1">
      <c r="A67" s="161">
        <v>59</v>
      </c>
      <c r="B67" s="45" t="s">
        <v>160</v>
      </c>
      <c r="C67" s="71">
        <v>2</v>
      </c>
      <c r="D67" s="34" t="s">
        <v>20</v>
      </c>
      <c r="E67" s="34" t="s">
        <v>33</v>
      </c>
      <c r="F67" s="173" t="s">
        <v>108</v>
      </c>
      <c r="G67" s="125">
        <f t="shared" si="0"/>
        <v>33</v>
      </c>
      <c r="H67" s="125">
        <v>15</v>
      </c>
      <c r="I67" s="125">
        <v>18</v>
      </c>
      <c r="J67" s="125"/>
      <c r="K67" s="130"/>
      <c r="L67" s="8"/>
    </row>
    <row r="68" spans="1:12" ht="12" customHeight="1">
      <c r="A68" s="97"/>
      <c r="B68" s="90" t="s">
        <v>53</v>
      </c>
      <c r="C68" s="118">
        <f>C10+C12+C14+C17+C20+C24+C27+C33+C35+C37+C39+C41+C43+C44+C46+C50+C52+C54+C56+C58+C60+C62+C63+C65+C67</f>
        <v>60</v>
      </c>
      <c r="D68" s="195" t="s">
        <v>212</v>
      </c>
      <c r="E68" s="195"/>
      <c r="F68" s="195"/>
      <c r="G68" s="120">
        <f aca="true" t="shared" si="1" ref="G68:L68">G10+G12+G14+G17+G18+G20+G24+G25+G26+G27+G30+G31+G33+G35+G37+G39+G41+G43+G44+G46+G48+G50+G52+G54+G56+G58+G60+G62+G63+G65+G67</f>
        <v>997</v>
      </c>
      <c r="H68" s="120">
        <f t="shared" si="1"/>
        <v>380</v>
      </c>
      <c r="I68" s="120">
        <f t="shared" si="1"/>
        <v>329</v>
      </c>
      <c r="J68" s="120">
        <f t="shared" si="1"/>
        <v>106</v>
      </c>
      <c r="K68" s="120">
        <f t="shared" si="1"/>
        <v>22</v>
      </c>
      <c r="L68" s="121">
        <f t="shared" si="1"/>
        <v>160</v>
      </c>
    </row>
    <row r="69" spans="1:12" ht="12" customHeight="1">
      <c r="A69" s="97"/>
      <c r="B69" s="90" t="s">
        <v>53</v>
      </c>
      <c r="C69" s="118">
        <f>C9+C11+C13+C15+C19+C21+C32+C34+C36+C38+C40+C42+C45+C49+C51+C53+C55+C57+C59+C61+C64+C66</f>
        <v>60</v>
      </c>
      <c r="D69" s="195" t="s">
        <v>213</v>
      </c>
      <c r="E69" s="195"/>
      <c r="F69" s="195"/>
      <c r="G69" s="120">
        <f aca="true" t="shared" si="2" ref="G69:L69">G9+G11+G13+G15+G16+G19+G21+G22+G23+G28+G29+G32+G34+G36+G38+G40+G42+G45+G47+G49+G51+G53+G55+G57+G59+G61+G64+G66</f>
        <v>1036</v>
      </c>
      <c r="H69" s="120">
        <f t="shared" si="2"/>
        <v>340</v>
      </c>
      <c r="I69" s="120">
        <f t="shared" si="2"/>
        <v>388</v>
      </c>
      <c r="J69" s="120">
        <f t="shared" si="2"/>
        <v>126</v>
      </c>
      <c r="K69" s="120">
        <f t="shared" si="2"/>
        <v>22</v>
      </c>
      <c r="L69" s="121">
        <f t="shared" si="2"/>
        <v>160</v>
      </c>
    </row>
    <row r="70" ht="12">
      <c r="G70" s="132"/>
    </row>
    <row r="71" ht="12">
      <c r="G71" s="132"/>
    </row>
  </sheetData>
  <sheetProtection/>
  <mergeCells count="12">
    <mergeCell ref="E17:E18"/>
    <mergeCell ref="E15:E16"/>
    <mergeCell ref="G7:L7"/>
    <mergeCell ref="D68:F68"/>
    <mergeCell ref="D69:F69"/>
    <mergeCell ref="C5:F5"/>
    <mergeCell ref="C15:C16"/>
    <mergeCell ref="C17:C18"/>
    <mergeCell ref="C21:C23"/>
    <mergeCell ref="C24:C26"/>
    <mergeCell ref="E21:E23"/>
    <mergeCell ref="E24:E26"/>
  </mergeCells>
  <printOptions/>
  <pageMargins left="0.7" right="0.7" top="0.75" bottom="0.75" header="0.3" footer="0.3"/>
  <pageSetup horizontalDpi="600" verticalDpi="600" orientation="portrait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63"/>
  <sheetViews>
    <sheetView view="pageBreakPreview" zoomScale="110" zoomScaleSheetLayoutView="110" zoomScalePageLayoutView="0" workbookViewId="0" topLeftCell="A1">
      <selection activeCell="F17" sqref="F17"/>
    </sheetView>
  </sheetViews>
  <sheetFormatPr defaultColWidth="8.796875" defaultRowHeight="14.25"/>
  <cols>
    <col min="1" max="1" width="4.8984375" style="11" customWidth="1"/>
    <col min="2" max="2" width="22.09765625" style="92" customWidth="1"/>
    <col min="3" max="5" width="5.8984375" style="11" customWidth="1"/>
    <col min="6" max="6" width="40.8984375" style="11" customWidth="1"/>
    <col min="7" max="7" width="6.59765625" style="12" customWidth="1"/>
    <col min="8" max="13" width="4.69921875" style="11" customWidth="1"/>
    <col min="14" max="16" width="9" style="11" customWidth="1"/>
    <col min="17" max="17" width="4.8984375" style="11" customWidth="1"/>
    <col min="18" max="18" width="22.09765625" style="11" customWidth="1"/>
    <col min="19" max="21" width="5.8984375" style="11" customWidth="1"/>
    <col min="22" max="22" width="40.8984375" style="11" customWidth="1"/>
    <col min="23" max="23" width="6.59765625" style="11" customWidth="1"/>
    <col min="24" max="29" width="4.69921875" style="11" customWidth="1"/>
    <col min="30" max="32" width="9" style="11" customWidth="1"/>
    <col min="33" max="33" width="4.8984375" style="11" customWidth="1"/>
    <col min="34" max="34" width="22.09765625" style="11" customWidth="1"/>
    <col min="35" max="37" width="5.8984375" style="11" customWidth="1"/>
    <col min="38" max="38" width="40.8984375" style="11" customWidth="1"/>
    <col min="39" max="39" width="6.59765625" style="11" customWidth="1"/>
    <col min="40" max="45" width="4.69921875" style="11" customWidth="1"/>
    <col min="46" max="48" width="9" style="11" customWidth="1"/>
    <col min="49" max="49" width="4.8984375" style="11" customWidth="1"/>
    <col min="50" max="50" width="22.09765625" style="11" customWidth="1"/>
    <col min="51" max="53" width="5.8984375" style="11" customWidth="1"/>
    <col min="54" max="54" width="40.8984375" style="11" customWidth="1"/>
    <col min="55" max="55" width="6.59765625" style="11" customWidth="1"/>
    <col min="56" max="61" width="4.69921875" style="11" customWidth="1"/>
    <col min="62" max="64" width="9" style="11" customWidth="1"/>
    <col min="65" max="65" width="4.8984375" style="11" customWidth="1"/>
    <col min="66" max="66" width="22.09765625" style="11" customWidth="1"/>
    <col min="67" max="69" width="5.8984375" style="11" customWidth="1"/>
    <col min="70" max="70" width="40.8984375" style="11" customWidth="1"/>
    <col min="71" max="71" width="6.59765625" style="11" customWidth="1"/>
    <col min="72" max="77" width="4.69921875" style="11" customWidth="1"/>
    <col min="78" max="80" width="9" style="11" customWidth="1"/>
    <col min="81" max="81" width="4.8984375" style="11" customWidth="1"/>
    <col min="82" max="82" width="22.09765625" style="11" customWidth="1"/>
    <col min="83" max="85" width="5.8984375" style="11" customWidth="1"/>
    <col min="86" max="86" width="40.8984375" style="11" customWidth="1"/>
    <col min="87" max="87" width="6.59765625" style="11" customWidth="1"/>
    <col min="88" max="93" width="4.69921875" style="11" customWidth="1"/>
    <col min="94" max="96" width="9" style="11" customWidth="1"/>
    <col min="97" max="97" width="4.8984375" style="11" customWidth="1"/>
    <col min="98" max="98" width="22.09765625" style="11" customWidth="1"/>
    <col min="99" max="101" width="5.8984375" style="11" customWidth="1"/>
    <col min="102" max="102" width="40.8984375" style="11" customWidth="1"/>
    <col min="103" max="103" width="6.59765625" style="11" customWidth="1"/>
    <col min="104" max="109" width="4.69921875" style="11" customWidth="1"/>
    <col min="110" max="112" width="9" style="11" customWidth="1"/>
    <col min="113" max="113" width="4.8984375" style="11" customWidth="1"/>
    <col min="114" max="114" width="22.09765625" style="11" customWidth="1"/>
    <col min="115" max="117" width="5.8984375" style="11" customWidth="1"/>
    <col min="118" max="118" width="40.8984375" style="11" customWidth="1"/>
    <col min="119" max="119" width="6.59765625" style="11" customWidth="1"/>
    <col min="120" max="125" width="4.69921875" style="11" customWidth="1"/>
    <col min="126" max="128" width="9" style="11" customWidth="1"/>
    <col min="129" max="129" width="4.8984375" style="11" customWidth="1"/>
    <col min="130" max="130" width="22.09765625" style="11" customWidth="1"/>
    <col min="131" max="133" width="5.8984375" style="11" customWidth="1"/>
    <col min="134" max="134" width="40.8984375" style="11" customWidth="1"/>
    <col min="135" max="135" width="6.59765625" style="11" customWidth="1"/>
    <col min="136" max="141" width="4.69921875" style="11" customWidth="1"/>
    <col min="142" max="144" width="9" style="11" customWidth="1"/>
    <col min="145" max="145" width="4.8984375" style="11" customWidth="1"/>
    <col min="146" max="146" width="22.09765625" style="11" customWidth="1"/>
    <col min="147" max="149" width="5.8984375" style="11" customWidth="1"/>
    <col min="150" max="150" width="40.8984375" style="11" customWidth="1"/>
    <col min="151" max="151" width="6.59765625" style="11" customWidth="1"/>
    <col min="152" max="157" width="4.69921875" style="11" customWidth="1"/>
    <col min="158" max="160" width="9" style="11" customWidth="1"/>
    <col min="161" max="161" width="4.8984375" style="11" customWidth="1"/>
    <col min="162" max="162" width="22.09765625" style="11" customWidth="1"/>
    <col min="163" max="165" width="5.8984375" style="11" customWidth="1"/>
    <col min="166" max="166" width="40.8984375" style="11" customWidth="1"/>
    <col min="167" max="167" width="6.59765625" style="11" customWidth="1"/>
    <col min="168" max="173" width="4.69921875" style="11" customWidth="1"/>
    <col min="174" max="176" width="9" style="11" customWidth="1"/>
    <col min="177" max="177" width="4.8984375" style="11" customWidth="1"/>
    <col min="178" max="178" width="22.09765625" style="11" customWidth="1"/>
    <col min="179" max="181" width="5.8984375" style="11" customWidth="1"/>
    <col min="182" max="182" width="40.8984375" style="11" customWidth="1"/>
    <col min="183" max="183" width="6.59765625" style="11" customWidth="1"/>
    <col min="184" max="189" width="4.69921875" style="11" customWidth="1"/>
    <col min="190" max="192" width="9" style="11" customWidth="1"/>
    <col min="193" max="193" width="4.8984375" style="11" customWidth="1"/>
    <col min="194" max="194" width="22.09765625" style="11" customWidth="1"/>
    <col min="195" max="197" width="5.8984375" style="11" customWidth="1"/>
    <col min="198" max="198" width="40.8984375" style="11" customWidth="1"/>
    <col min="199" max="199" width="6.59765625" style="11" customWidth="1"/>
    <col min="200" max="205" width="4.69921875" style="11" customWidth="1"/>
    <col min="206" max="208" width="9" style="11" customWidth="1"/>
    <col min="209" max="209" width="4.8984375" style="11" customWidth="1"/>
    <col min="210" max="210" width="22.09765625" style="11" customWidth="1"/>
    <col min="211" max="213" width="5.8984375" style="11" customWidth="1"/>
    <col min="214" max="214" width="40.8984375" style="11" customWidth="1"/>
    <col min="215" max="215" width="6.59765625" style="11" customWidth="1"/>
    <col min="216" max="221" width="4.69921875" style="11" customWidth="1"/>
    <col min="222" max="224" width="9" style="11" customWidth="1"/>
    <col min="225" max="225" width="4.8984375" style="11" customWidth="1"/>
    <col min="226" max="226" width="22.09765625" style="11" customWidth="1"/>
    <col min="227" max="229" width="5.8984375" style="11" customWidth="1"/>
    <col min="230" max="230" width="40.8984375" style="11" customWidth="1"/>
    <col min="231" max="231" width="6.59765625" style="11" customWidth="1"/>
    <col min="232" max="237" width="4.69921875" style="11" customWidth="1"/>
    <col min="238" max="240" width="9" style="11" customWidth="1"/>
    <col min="241" max="241" width="4.8984375" style="11" customWidth="1"/>
    <col min="242" max="242" width="22.09765625" style="11" customWidth="1"/>
    <col min="243" max="245" width="5.8984375" style="11" customWidth="1"/>
    <col min="246" max="246" width="40.8984375" style="11" customWidth="1"/>
    <col min="247" max="247" width="6.59765625" style="11" customWidth="1"/>
    <col min="248" max="253" width="4.69921875" style="11" customWidth="1"/>
    <col min="254" max="16384" width="9" style="11" customWidth="1"/>
  </cols>
  <sheetData>
    <row r="3" spans="1:12" ht="12">
      <c r="A3" s="79"/>
      <c r="B3" s="80"/>
      <c r="C3" s="81" t="s">
        <v>0</v>
      </c>
      <c r="D3" s="79"/>
      <c r="E3" s="79"/>
      <c r="F3" s="79"/>
      <c r="G3" s="82"/>
      <c r="H3" s="79"/>
      <c r="I3" s="79"/>
      <c r="J3" s="79"/>
      <c r="K3" s="79"/>
      <c r="L3" s="79"/>
    </row>
    <row r="4" spans="1:12" ht="12">
      <c r="A4" s="79"/>
      <c r="B4" s="80"/>
      <c r="C4" s="81" t="s">
        <v>1</v>
      </c>
      <c r="D4" s="79"/>
      <c r="E4" s="79"/>
      <c r="F4" s="79"/>
      <c r="G4" s="82"/>
      <c r="H4" s="79"/>
      <c r="I4" s="79"/>
      <c r="J4" s="79"/>
      <c r="K4" s="79"/>
      <c r="L4" s="79"/>
    </row>
    <row r="5" spans="1:12" ht="12">
      <c r="A5" s="79"/>
      <c r="B5" s="80"/>
      <c r="C5" s="191" t="s">
        <v>253</v>
      </c>
      <c r="D5" s="191"/>
      <c r="E5" s="191"/>
      <c r="F5" s="191"/>
      <c r="G5" s="82"/>
      <c r="H5" s="79"/>
      <c r="I5" s="79"/>
      <c r="J5" s="79"/>
      <c r="K5" s="79"/>
      <c r="L5" s="79"/>
    </row>
    <row r="6" spans="1:12" ht="12">
      <c r="A6" s="79"/>
      <c r="B6" s="80"/>
      <c r="C6" s="79"/>
      <c r="D6" s="79"/>
      <c r="E6" s="79"/>
      <c r="F6" s="79"/>
      <c r="G6" s="82"/>
      <c r="H6" s="79"/>
      <c r="I6" s="79"/>
      <c r="J6" s="79"/>
      <c r="K6" s="79"/>
      <c r="L6" s="79"/>
    </row>
    <row r="7" spans="1:12" s="12" customFormat="1" ht="12">
      <c r="A7" s="21"/>
      <c r="B7" s="42"/>
      <c r="C7" s="83"/>
      <c r="D7" s="83" t="s">
        <v>3</v>
      </c>
      <c r="E7" s="83" t="s">
        <v>4</v>
      </c>
      <c r="F7" s="84" t="s">
        <v>5</v>
      </c>
      <c r="G7" s="193" t="s">
        <v>6</v>
      </c>
      <c r="H7" s="220"/>
      <c r="I7" s="220"/>
      <c r="J7" s="220"/>
      <c r="K7" s="220"/>
      <c r="L7" s="220"/>
    </row>
    <row r="8" spans="1:12" s="12" customFormat="1" ht="14.25" customHeight="1">
      <c r="A8" s="21" t="s">
        <v>7</v>
      </c>
      <c r="B8" s="42" t="s">
        <v>8</v>
      </c>
      <c r="C8" s="83" t="s">
        <v>9</v>
      </c>
      <c r="D8" s="83" t="s">
        <v>10</v>
      </c>
      <c r="E8" s="83" t="s">
        <v>11</v>
      </c>
      <c r="F8" s="19" t="s">
        <v>12</v>
      </c>
      <c r="G8" s="21" t="s">
        <v>13</v>
      </c>
      <c r="H8" s="19" t="s">
        <v>14</v>
      </c>
      <c r="I8" s="19" t="s">
        <v>15</v>
      </c>
      <c r="J8" s="19" t="s">
        <v>16</v>
      </c>
      <c r="K8" s="19" t="s">
        <v>17</v>
      </c>
      <c r="L8" s="19" t="s">
        <v>18</v>
      </c>
    </row>
    <row r="9" spans="1:12" s="12" customFormat="1" ht="40.5" customHeight="1">
      <c r="A9" s="116">
        <v>1</v>
      </c>
      <c r="B9" s="78" t="s">
        <v>129</v>
      </c>
      <c r="C9" s="66">
        <v>4</v>
      </c>
      <c r="D9" s="32" t="s">
        <v>20</v>
      </c>
      <c r="E9" s="67" t="s">
        <v>21</v>
      </c>
      <c r="F9" s="93" t="s">
        <v>215</v>
      </c>
      <c r="G9" s="112">
        <f>SUM(H9:L9)</f>
        <v>66</v>
      </c>
      <c r="H9" s="32">
        <v>30</v>
      </c>
      <c r="I9" s="32">
        <v>36</v>
      </c>
      <c r="J9" s="32"/>
      <c r="K9" s="70"/>
      <c r="L9" s="70"/>
    </row>
    <row r="10" spans="1:12" ht="40.5" customHeight="1">
      <c r="A10" s="73">
        <v>2</v>
      </c>
      <c r="B10" s="113" t="s">
        <v>19</v>
      </c>
      <c r="C10" s="114">
        <v>4</v>
      </c>
      <c r="D10" s="115" t="s">
        <v>20</v>
      </c>
      <c r="E10" s="67" t="s">
        <v>21</v>
      </c>
      <c r="F10" s="58" t="s">
        <v>215</v>
      </c>
      <c r="G10" s="95">
        <f aca="true" t="shared" si="0" ref="G10:G61">SUM(H10:L10)</f>
        <v>50</v>
      </c>
      <c r="H10" s="115">
        <v>30</v>
      </c>
      <c r="I10" s="115">
        <v>20</v>
      </c>
      <c r="J10" s="115"/>
      <c r="K10" s="73"/>
      <c r="L10" s="73"/>
    </row>
    <row r="11" spans="1:12" ht="40.5" customHeight="1">
      <c r="A11" s="70">
        <v>3</v>
      </c>
      <c r="B11" s="78" t="s">
        <v>130</v>
      </c>
      <c r="C11" s="66">
        <v>3</v>
      </c>
      <c r="D11" s="32" t="s">
        <v>20</v>
      </c>
      <c r="E11" s="67" t="s">
        <v>21</v>
      </c>
      <c r="F11" s="94" t="s">
        <v>25</v>
      </c>
      <c r="G11" s="112">
        <f t="shared" si="0"/>
        <v>40</v>
      </c>
      <c r="H11" s="32">
        <v>20</v>
      </c>
      <c r="I11" s="32">
        <v>20</v>
      </c>
      <c r="J11" s="32"/>
      <c r="K11" s="70"/>
      <c r="L11" s="70"/>
    </row>
    <row r="12" spans="1:12" ht="40.5" customHeight="1">
      <c r="A12" s="73">
        <v>4</v>
      </c>
      <c r="B12" s="113" t="s">
        <v>23</v>
      </c>
      <c r="C12" s="114">
        <v>3</v>
      </c>
      <c r="D12" s="115" t="s">
        <v>20</v>
      </c>
      <c r="E12" s="67" t="s">
        <v>21</v>
      </c>
      <c r="F12" s="85" t="s">
        <v>25</v>
      </c>
      <c r="G12" s="95">
        <f t="shared" si="0"/>
        <v>40</v>
      </c>
      <c r="H12" s="115">
        <v>20</v>
      </c>
      <c r="I12" s="115">
        <v>20</v>
      </c>
      <c r="J12" s="115"/>
      <c r="K12" s="73"/>
      <c r="L12" s="73"/>
    </row>
    <row r="13" spans="1:12" ht="40.5" customHeight="1">
      <c r="A13" s="70">
        <v>5</v>
      </c>
      <c r="B13" s="78" t="s">
        <v>181</v>
      </c>
      <c r="C13" s="66">
        <v>3</v>
      </c>
      <c r="D13" s="32" t="s">
        <v>20</v>
      </c>
      <c r="E13" s="67" t="s">
        <v>21</v>
      </c>
      <c r="F13" s="94" t="s">
        <v>25</v>
      </c>
      <c r="G13" s="112">
        <f t="shared" si="0"/>
        <v>30</v>
      </c>
      <c r="H13" s="32">
        <v>20</v>
      </c>
      <c r="I13" s="32">
        <v>10</v>
      </c>
      <c r="J13" s="32"/>
      <c r="K13" s="70"/>
      <c r="L13" s="70"/>
    </row>
    <row r="14" spans="1:12" ht="40.5" customHeight="1">
      <c r="A14" s="73">
        <v>6</v>
      </c>
      <c r="B14" s="113" t="s">
        <v>26</v>
      </c>
      <c r="C14" s="114">
        <v>3</v>
      </c>
      <c r="D14" s="115" t="s">
        <v>20</v>
      </c>
      <c r="E14" s="67" t="s">
        <v>21</v>
      </c>
      <c r="F14" s="85" t="s">
        <v>25</v>
      </c>
      <c r="G14" s="95">
        <f t="shared" si="0"/>
        <v>30</v>
      </c>
      <c r="H14" s="115">
        <v>20</v>
      </c>
      <c r="I14" s="115">
        <v>10</v>
      </c>
      <c r="J14" s="115"/>
      <c r="K14" s="73"/>
      <c r="L14" s="73"/>
    </row>
    <row r="15" spans="1:12" ht="40.5" customHeight="1">
      <c r="A15" s="70">
        <v>7</v>
      </c>
      <c r="B15" s="78" t="s">
        <v>182</v>
      </c>
      <c r="C15" s="66">
        <v>3</v>
      </c>
      <c r="D15" s="32" t="s">
        <v>24</v>
      </c>
      <c r="E15" s="67" t="s">
        <v>21</v>
      </c>
      <c r="F15" s="122" t="s">
        <v>84</v>
      </c>
      <c r="G15" s="112">
        <f t="shared" si="0"/>
        <v>60</v>
      </c>
      <c r="H15" s="32"/>
      <c r="I15" s="32"/>
      <c r="J15" s="32">
        <v>60</v>
      </c>
      <c r="K15" s="70"/>
      <c r="L15" s="70"/>
    </row>
    <row r="16" spans="1:12" ht="40.5" customHeight="1">
      <c r="A16" s="73">
        <v>8</v>
      </c>
      <c r="B16" s="113" t="s">
        <v>133</v>
      </c>
      <c r="C16" s="114">
        <v>3</v>
      </c>
      <c r="D16" s="115" t="s">
        <v>24</v>
      </c>
      <c r="E16" s="67" t="s">
        <v>21</v>
      </c>
      <c r="F16" s="41" t="s">
        <v>84</v>
      </c>
      <c r="G16" s="95">
        <f t="shared" si="0"/>
        <v>60</v>
      </c>
      <c r="H16" s="115"/>
      <c r="I16" s="115"/>
      <c r="J16" s="115">
        <v>60</v>
      </c>
      <c r="K16" s="73"/>
      <c r="L16" s="73"/>
    </row>
    <row r="17" spans="1:12" ht="40.5" customHeight="1">
      <c r="A17" s="116">
        <v>9</v>
      </c>
      <c r="B17" s="78" t="s">
        <v>114</v>
      </c>
      <c r="C17" s="66">
        <v>2</v>
      </c>
      <c r="D17" s="32" t="s">
        <v>24</v>
      </c>
      <c r="E17" s="67" t="s">
        <v>255</v>
      </c>
      <c r="F17" s="94" t="s">
        <v>215</v>
      </c>
      <c r="G17" s="123">
        <f>SUM(H17:L17)</f>
        <v>16</v>
      </c>
      <c r="H17" s="123">
        <v>4</v>
      </c>
      <c r="I17" s="123">
        <v>6</v>
      </c>
      <c r="J17" s="123">
        <v>6</v>
      </c>
      <c r="K17" s="124"/>
      <c r="L17" s="70"/>
    </row>
    <row r="18" spans="1:12" ht="40.5" customHeight="1">
      <c r="A18" s="73">
        <v>10</v>
      </c>
      <c r="B18" s="45" t="s">
        <v>115</v>
      </c>
      <c r="C18" s="71">
        <v>2</v>
      </c>
      <c r="D18" s="34" t="s">
        <v>24</v>
      </c>
      <c r="E18" s="67" t="s">
        <v>255</v>
      </c>
      <c r="F18" s="58" t="s">
        <v>215</v>
      </c>
      <c r="G18" s="125">
        <f>SUM(H18:L18)</f>
        <v>10</v>
      </c>
      <c r="H18" s="125">
        <v>4</v>
      </c>
      <c r="I18" s="125">
        <v>4</v>
      </c>
      <c r="J18" s="125">
        <v>2</v>
      </c>
      <c r="K18" s="126"/>
      <c r="L18" s="73"/>
    </row>
    <row r="19" spans="1:12" ht="40.5" customHeight="1">
      <c r="A19" s="70">
        <v>11</v>
      </c>
      <c r="B19" s="78" t="s">
        <v>183</v>
      </c>
      <c r="C19" s="66">
        <v>3</v>
      </c>
      <c r="D19" s="32" t="s">
        <v>24</v>
      </c>
      <c r="E19" s="67" t="s">
        <v>21</v>
      </c>
      <c r="F19" s="93" t="s">
        <v>215</v>
      </c>
      <c r="G19" s="112">
        <f t="shared" si="0"/>
        <v>45</v>
      </c>
      <c r="H19" s="32">
        <v>15</v>
      </c>
      <c r="I19" s="32">
        <v>30</v>
      </c>
      <c r="J19" s="32"/>
      <c r="K19" s="70"/>
      <c r="L19" s="70"/>
    </row>
    <row r="20" spans="1:12" ht="40.5" customHeight="1">
      <c r="A20" s="73">
        <v>12</v>
      </c>
      <c r="B20" s="113" t="s">
        <v>184</v>
      </c>
      <c r="C20" s="114">
        <v>3</v>
      </c>
      <c r="D20" s="115" t="s">
        <v>24</v>
      </c>
      <c r="E20" s="67" t="s">
        <v>21</v>
      </c>
      <c r="F20" s="58" t="s">
        <v>215</v>
      </c>
      <c r="G20" s="95">
        <f t="shared" si="0"/>
        <v>45</v>
      </c>
      <c r="H20" s="115">
        <v>15</v>
      </c>
      <c r="I20" s="115">
        <v>30</v>
      </c>
      <c r="J20" s="115"/>
      <c r="K20" s="73"/>
      <c r="L20" s="73"/>
    </row>
    <row r="21" spans="1:12" ht="40.5" customHeight="1">
      <c r="A21" s="70">
        <v>13</v>
      </c>
      <c r="B21" s="78" t="s">
        <v>162</v>
      </c>
      <c r="C21" s="66">
        <v>3</v>
      </c>
      <c r="D21" s="32" t="s">
        <v>24</v>
      </c>
      <c r="E21" s="67" t="s">
        <v>21</v>
      </c>
      <c r="F21" s="94" t="s">
        <v>25</v>
      </c>
      <c r="G21" s="112">
        <f t="shared" si="0"/>
        <v>46</v>
      </c>
      <c r="H21" s="32">
        <v>20</v>
      </c>
      <c r="I21" s="32">
        <v>26</v>
      </c>
      <c r="J21" s="32"/>
      <c r="K21" s="70"/>
      <c r="L21" s="70"/>
    </row>
    <row r="22" spans="1:12" ht="40.5" customHeight="1">
      <c r="A22" s="73">
        <v>14</v>
      </c>
      <c r="B22" s="113" t="s">
        <v>163</v>
      </c>
      <c r="C22" s="114">
        <v>3</v>
      </c>
      <c r="D22" s="115" t="s">
        <v>24</v>
      </c>
      <c r="E22" s="67" t="s">
        <v>21</v>
      </c>
      <c r="F22" s="85" t="s">
        <v>25</v>
      </c>
      <c r="G22" s="95">
        <f t="shared" si="0"/>
        <v>46</v>
      </c>
      <c r="H22" s="115">
        <v>20</v>
      </c>
      <c r="I22" s="115">
        <v>26</v>
      </c>
      <c r="J22" s="115"/>
      <c r="K22" s="73"/>
      <c r="L22" s="73"/>
    </row>
    <row r="23" spans="1:12" ht="40.5" customHeight="1">
      <c r="A23" s="70">
        <v>15</v>
      </c>
      <c r="B23" s="78" t="s">
        <v>185</v>
      </c>
      <c r="C23" s="211">
        <v>2</v>
      </c>
      <c r="D23" s="32" t="s">
        <v>20</v>
      </c>
      <c r="E23" s="217" t="s">
        <v>21</v>
      </c>
      <c r="F23" s="94" t="s">
        <v>25</v>
      </c>
      <c r="G23" s="112">
        <f t="shared" si="0"/>
        <v>14</v>
      </c>
      <c r="H23" s="32">
        <v>8</v>
      </c>
      <c r="I23" s="32">
        <v>6</v>
      </c>
      <c r="J23" s="32"/>
      <c r="K23" s="70"/>
      <c r="L23" s="70"/>
    </row>
    <row r="24" spans="1:12" ht="40.5" customHeight="1">
      <c r="A24" s="70">
        <v>16</v>
      </c>
      <c r="B24" s="78" t="s">
        <v>186</v>
      </c>
      <c r="C24" s="212"/>
      <c r="D24" s="32" t="s">
        <v>20</v>
      </c>
      <c r="E24" s="219"/>
      <c r="F24" s="93" t="s">
        <v>215</v>
      </c>
      <c r="G24" s="112">
        <f t="shared" si="0"/>
        <v>20</v>
      </c>
      <c r="H24" s="32">
        <v>6</v>
      </c>
      <c r="I24" s="32">
        <v>14</v>
      </c>
      <c r="J24" s="32"/>
      <c r="K24" s="70"/>
      <c r="L24" s="70"/>
    </row>
    <row r="25" spans="1:12" ht="40.5" customHeight="1">
      <c r="A25" s="73">
        <v>17</v>
      </c>
      <c r="B25" s="113" t="s">
        <v>28</v>
      </c>
      <c r="C25" s="221">
        <v>1</v>
      </c>
      <c r="D25" s="115" t="s">
        <v>20</v>
      </c>
      <c r="E25" s="217" t="s">
        <v>21</v>
      </c>
      <c r="F25" s="85" t="s">
        <v>25</v>
      </c>
      <c r="G25" s="95">
        <f t="shared" si="0"/>
        <v>22</v>
      </c>
      <c r="H25" s="115">
        <v>8</v>
      </c>
      <c r="I25" s="115">
        <v>14</v>
      </c>
      <c r="J25" s="115"/>
      <c r="K25" s="73"/>
      <c r="L25" s="73"/>
    </row>
    <row r="26" spans="1:12" ht="40.5" customHeight="1">
      <c r="A26" s="73">
        <v>18</v>
      </c>
      <c r="B26" s="113" t="s">
        <v>28</v>
      </c>
      <c r="C26" s="222"/>
      <c r="D26" s="115" t="s">
        <v>20</v>
      </c>
      <c r="E26" s="219"/>
      <c r="F26" s="58" t="s">
        <v>215</v>
      </c>
      <c r="G26" s="95">
        <f t="shared" si="0"/>
        <v>22</v>
      </c>
      <c r="H26" s="115">
        <v>6</v>
      </c>
      <c r="I26" s="115">
        <v>16</v>
      </c>
      <c r="J26" s="115"/>
      <c r="K26" s="73"/>
      <c r="L26" s="73"/>
    </row>
    <row r="27" spans="1:12" ht="40.5" customHeight="1">
      <c r="A27" s="70">
        <v>19</v>
      </c>
      <c r="B27" s="78" t="s">
        <v>187</v>
      </c>
      <c r="C27" s="66">
        <v>1</v>
      </c>
      <c r="D27" s="32" t="s">
        <v>20</v>
      </c>
      <c r="E27" s="67" t="s">
        <v>21</v>
      </c>
      <c r="F27" s="94" t="s">
        <v>25</v>
      </c>
      <c r="G27" s="112">
        <f t="shared" si="0"/>
        <v>20</v>
      </c>
      <c r="H27" s="32">
        <v>20</v>
      </c>
      <c r="I27" s="32"/>
      <c r="J27" s="32"/>
      <c r="K27" s="70"/>
      <c r="L27" s="70"/>
    </row>
    <row r="28" spans="1:12" ht="40.5" customHeight="1">
      <c r="A28" s="73">
        <v>20</v>
      </c>
      <c r="B28" s="113" t="s">
        <v>29</v>
      </c>
      <c r="C28" s="114">
        <v>1</v>
      </c>
      <c r="D28" s="115" t="s">
        <v>20</v>
      </c>
      <c r="E28" s="67" t="s">
        <v>21</v>
      </c>
      <c r="F28" s="85" t="s">
        <v>25</v>
      </c>
      <c r="G28" s="95">
        <f t="shared" si="0"/>
        <v>24</v>
      </c>
      <c r="H28" s="115">
        <v>20</v>
      </c>
      <c r="I28" s="115">
        <v>4</v>
      </c>
      <c r="J28" s="115"/>
      <c r="K28" s="73"/>
      <c r="L28" s="73"/>
    </row>
    <row r="29" spans="1:12" ht="40.5" customHeight="1">
      <c r="A29" s="70">
        <v>21</v>
      </c>
      <c r="B29" s="78" t="s">
        <v>188</v>
      </c>
      <c r="C29" s="66">
        <v>1</v>
      </c>
      <c r="D29" s="32" t="s">
        <v>32</v>
      </c>
      <c r="E29" s="32" t="s">
        <v>33</v>
      </c>
      <c r="F29" s="119" t="s">
        <v>180</v>
      </c>
      <c r="G29" s="112">
        <f t="shared" si="0"/>
        <v>20</v>
      </c>
      <c r="H29" s="32"/>
      <c r="I29" s="32">
        <v>20</v>
      </c>
      <c r="J29" s="32"/>
      <c r="K29" s="70"/>
      <c r="L29" s="70"/>
    </row>
    <row r="30" spans="1:12" ht="40.5" customHeight="1">
      <c r="A30" s="73">
        <v>22</v>
      </c>
      <c r="B30" s="113" t="s">
        <v>31</v>
      </c>
      <c r="C30" s="114">
        <v>2</v>
      </c>
      <c r="D30" s="115" t="s">
        <v>32</v>
      </c>
      <c r="E30" s="115" t="s">
        <v>33</v>
      </c>
      <c r="F30" s="117" t="s">
        <v>180</v>
      </c>
      <c r="G30" s="95">
        <f t="shared" si="0"/>
        <v>40</v>
      </c>
      <c r="H30" s="115"/>
      <c r="I30" s="115">
        <v>40</v>
      </c>
      <c r="J30" s="115"/>
      <c r="K30" s="73"/>
      <c r="L30" s="73"/>
    </row>
    <row r="31" spans="1:12" ht="40.5" customHeight="1">
      <c r="A31" s="70">
        <v>23</v>
      </c>
      <c r="B31" s="78" t="s">
        <v>189</v>
      </c>
      <c r="C31" s="66">
        <v>1</v>
      </c>
      <c r="D31" s="32" t="s">
        <v>20</v>
      </c>
      <c r="E31" s="32" t="s">
        <v>33</v>
      </c>
      <c r="F31" s="94" t="s">
        <v>25</v>
      </c>
      <c r="G31" s="112">
        <f t="shared" si="0"/>
        <v>14</v>
      </c>
      <c r="H31" s="32">
        <v>14</v>
      </c>
      <c r="I31" s="32"/>
      <c r="J31" s="32"/>
      <c r="K31" s="70"/>
      <c r="L31" s="70"/>
    </row>
    <row r="32" spans="1:12" ht="40.5" customHeight="1">
      <c r="A32" s="73">
        <v>24</v>
      </c>
      <c r="B32" s="113" t="s">
        <v>190</v>
      </c>
      <c r="C32" s="114">
        <v>1</v>
      </c>
      <c r="D32" s="115" t="s">
        <v>20</v>
      </c>
      <c r="E32" s="115" t="s">
        <v>33</v>
      </c>
      <c r="F32" s="85" t="s">
        <v>25</v>
      </c>
      <c r="G32" s="95">
        <f t="shared" si="0"/>
        <v>14</v>
      </c>
      <c r="H32" s="115">
        <v>14</v>
      </c>
      <c r="I32" s="115"/>
      <c r="J32" s="115"/>
      <c r="K32" s="73"/>
      <c r="L32" s="73"/>
    </row>
    <row r="33" spans="1:12" ht="40.5" customHeight="1">
      <c r="A33" s="70">
        <v>25</v>
      </c>
      <c r="B33" s="78" t="s">
        <v>191</v>
      </c>
      <c r="C33" s="66">
        <v>1</v>
      </c>
      <c r="D33" s="32" t="s">
        <v>32</v>
      </c>
      <c r="E33" s="32" t="s">
        <v>33</v>
      </c>
      <c r="F33" s="93" t="s">
        <v>215</v>
      </c>
      <c r="G33" s="112">
        <f t="shared" si="0"/>
        <v>16</v>
      </c>
      <c r="H33" s="32">
        <v>6</v>
      </c>
      <c r="I33" s="32">
        <v>10</v>
      </c>
      <c r="J33" s="32"/>
      <c r="K33" s="70"/>
      <c r="L33" s="70"/>
    </row>
    <row r="34" spans="1:12" ht="40.5" customHeight="1">
      <c r="A34" s="73">
        <v>26</v>
      </c>
      <c r="B34" s="113" t="s">
        <v>192</v>
      </c>
      <c r="C34" s="114">
        <v>1</v>
      </c>
      <c r="D34" s="115" t="s">
        <v>32</v>
      </c>
      <c r="E34" s="115" t="s">
        <v>33</v>
      </c>
      <c r="F34" s="58" t="s">
        <v>215</v>
      </c>
      <c r="G34" s="95">
        <f t="shared" si="0"/>
        <v>16</v>
      </c>
      <c r="H34" s="115">
        <v>6</v>
      </c>
      <c r="I34" s="115">
        <v>10</v>
      </c>
      <c r="J34" s="115"/>
      <c r="K34" s="73"/>
      <c r="L34" s="73"/>
    </row>
    <row r="35" spans="1:12" ht="40.5" customHeight="1">
      <c r="A35" s="70">
        <v>27</v>
      </c>
      <c r="B35" s="78" t="s">
        <v>193</v>
      </c>
      <c r="C35" s="66">
        <v>1</v>
      </c>
      <c r="D35" s="32" t="s">
        <v>32</v>
      </c>
      <c r="E35" s="32" t="s">
        <v>33</v>
      </c>
      <c r="F35" s="93" t="s">
        <v>215</v>
      </c>
      <c r="G35" s="112">
        <f t="shared" si="0"/>
        <v>4</v>
      </c>
      <c r="H35" s="32">
        <v>4</v>
      </c>
      <c r="I35" s="32"/>
      <c r="J35" s="32"/>
      <c r="K35" s="70"/>
      <c r="L35" s="70"/>
    </row>
    <row r="36" spans="1:12" ht="40.5" customHeight="1">
      <c r="A36" s="73">
        <v>28</v>
      </c>
      <c r="B36" s="113" t="s">
        <v>36</v>
      </c>
      <c r="C36" s="114">
        <v>1</v>
      </c>
      <c r="D36" s="115" t="s">
        <v>32</v>
      </c>
      <c r="E36" s="115" t="s">
        <v>33</v>
      </c>
      <c r="F36" s="58" t="s">
        <v>215</v>
      </c>
      <c r="G36" s="95">
        <f t="shared" si="0"/>
        <v>24</v>
      </c>
      <c r="H36" s="115">
        <v>4</v>
      </c>
      <c r="I36" s="115">
        <v>20</v>
      </c>
      <c r="J36" s="115"/>
      <c r="K36" s="73"/>
      <c r="L36" s="73"/>
    </row>
    <row r="37" spans="1:12" ht="40.5" customHeight="1">
      <c r="A37" s="70">
        <v>29</v>
      </c>
      <c r="B37" s="78" t="s">
        <v>194</v>
      </c>
      <c r="C37" s="66">
        <v>1</v>
      </c>
      <c r="D37" s="32" t="s">
        <v>20</v>
      </c>
      <c r="E37" s="32" t="s">
        <v>33</v>
      </c>
      <c r="F37" s="93" t="s">
        <v>215</v>
      </c>
      <c r="G37" s="112">
        <f t="shared" si="0"/>
        <v>30</v>
      </c>
      <c r="H37" s="32">
        <v>10</v>
      </c>
      <c r="I37" s="32">
        <v>20</v>
      </c>
      <c r="J37" s="32"/>
      <c r="K37" s="87"/>
      <c r="L37" s="87"/>
    </row>
    <row r="38" spans="1:12" ht="40.5" customHeight="1">
      <c r="A38" s="73">
        <v>30</v>
      </c>
      <c r="B38" s="113" t="s">
        <v>37</v>
      </c>
      <c r="C38" s="114">
        <v>1</v>
      </c>
      <c r="D38" s="115" t="s">
        <v>20</v>
      </c>
      <c r="E38" s="115" t="s">
        <v>33</v>
      </c>
      <c r="F38" s="58" t="s">
        <v>215</v>
      </c>
      <c r="G38" s="95">
        <f t="shared" si="0"/>
        <v>30</v>
      </c>
      <c r="H38" s="115">
        <v>10</v>
      </c>
      <c r="I38" s="115">
        <v>20</v>
      </c>
      <c r="J38" s="115"/>
      <c r="K38" s="8"/>
      <c r="L38" s="8"/>
    </row>
    <row r="39" spans="1:12" ht="40.5" customHeight="1">
      <c r="A39" s="70">
        <v>31</v>
      </c>
      <c r="B39" s="78" t="s">
        <v>195</v>
      </c>
      <c r="C39" s="66">
        <v>1</v>
      </c>
      <c r="D39" s="32" t="s">
        <v>32</v>
      </c>
      <c r="E39" s="32" t="s">
        <v>33</v>
      </c>
      <c r="F39" s="94" t="s">
        <v>25</v>
      </c>
      <c r="G39" s="112">
        <f t="shared" si="0"/>
        <v>15</v>
      </c>
      <c r="H39" s="32">
        <v>15</v>
      </c>
      <c r="I39" s="32"/>
      <c r="J39" s="32"/>
      <c r="K39" s="88"/>
      <c r="L39" s="88"/>
    </row>
    <row r="40" spans="1:12" ht="40.5" customHeight="1">
      <c r="A40" s="73">
        <v>32</v>
      </c>
      <c r="B40" s="113" t="s">
        <v>196</v>
      </c>
      <c r="C40" s="114">
        <v>1</v>
      </c>
      <c r="D40" s="115" t="s">
        <v>32</v>
      </c>
      <c r="E40" s="115" t="s">
        <v>33</v>
      </c>
      <c r="F40" s="85" t="s">
        <v>25</v>
      </c>
      <c r="G40" s="95">
        <f t="shared" si="0"/>
        <v>15</v>
      </c>
      <c r="H40" s="115">
        <v>15</v>
      </c>
      <c r="I40" s="115"/>
      <c r="J40" s="115"/>
      <c r="K40" s="8"/>
      <c r="L40" s="8"/>
    </row>
    <row r="41" spans="1:12" ht="40.5" customHeight="1">
      <c r="A41" s="70">
        <v>33</v>
      </c>
      <c r="B41" s="78" t="s">
        <v>197</v>
      </c>
      <c r="C41" s="66">
        <v>1</v>
      </c>
      <c r="D41" s="32" t="s">
        <v>20</v>
      </c>
      <c r="E41" s="32" t="s">
        <v>33</v>
      </c>
      <c r="F41" s="94" t="s">
        <v>25</v>
      </c>
      <c r="G41" s="112">
        <f t="shared" si="0"/>
        <v>30</v>
      </c>
      <c r="H41" s="32">
        <v>20</v>
      </c>
      <c r="I41" s="32">
        <v>10</v>
      </c>
      <c r="J41" s="32"/>
      <c r="K41" s="88"/>
      <c r="L41" s="88"/>
    </row>
    <row r="42" spans="1:12" ht="40.5" customHeight="1">
      <c r="A42" s="73">
        <v>34</v>
      </c>
      <c r="B42" s="113" t="s">
        <v>39</v>
      </c>
      <c r="C42" s="114">
        <v>1</v>
      </c>
      <c r="D42" s="115" t="s">
        <v>20</v>
      </c>
      <c r="E42" s="115" t="s">
        <v>33</v>
      </c>
      <c r="F42" s="85" t="s">
        <v>25</v>
      </c>
      <c r="G42" s="95">
        <f t="shared" si="0"/>
        <v>30</v>
      </c>
      <c r="H42" s="115">
        <v>20</v>
      </c>
      <c r="I42" s="115">
        <v>10</v>
      </c>
      <c r="J42" s="115"/>
      <c r="K42" s="8"/>
      <c r="L42" s="8"/>
    </row>
    <row r="43" spans="1:12" ht="40.5" customHeight="1">
      <c r="A43" s="70">
        <v>35</v>
      </c>
      <c r="B43" s="78" t="s">
        <v>198</v>
      </c>
      <c r="C43" s="66">
        <v>2</v>
      </c>
      <c r="D43" s="32" t="s">
        <v>32</v>
      </c>
      <c r="E43" s="32" t="s">
        <v>33</v>
      </c>
      <c r="F43" s="93" t="s">
        <v>215</v>
      </c>
      <c r="G43" s="112">
        <f t="shared" si="0"/>
        <v>55</v>
      </c>
      <c r="H43" s="32">
        <v>15</v>
      </c>
      <c r="I43" s="32">
        <v>30</v>
      </c>
      <c r="J43" s="32">
        <v>10</v>
      </c>
      <c r="K43" s="88"/>
      <c r="L43" s="88"/>
    </row>
    <row r="44" spans="1:12" ht="40.5" customHeight="1">
      <c r="A44" s="73">
        <v>36</v>
      </c>
      <c r="B44" s="113" t="s">
        <v>199</v>
      </c>
      <c r="C44" s="114">
        <v>1</v>
      </c>
      <c r="D44" s="115" t="s">
        <v>32</v>
      </c>
      <c r="E44" s="115" t="s">
        <v>33</v>
      </c>
      <c r="F44" s="58" t="s">
        <v>215</v>
      </c>
      <c r="G44" s="95">
        <f t="shared" si="0"/>
        <v>45</v>
      </c>
      <c r="H44" s="115">
        <v>15</v>
      </c>
      <c r="I44" s="115">
        <v>30</v>
      </c>
      <c r="J44" s="115"/>
      <c r="K44" s="8"/>
      <c r="L44" s="8"/>
    </row>
    <row r="45" spans="1:12" ht="40.5" customHeight="1">
      <c r="A45" s="70">
        <v>37</v>
      </c>
      <c r="B45" s="78" t="s">
        <v>166</v>
      </c>
      <c r="C45" s="66">
        <v>1</v>
      </c>
      <c r="D45" s="32" t="s">
        <v>20</v>
      </c>
      <c r="E45" s="32" t="s">
        <v>33</v>
      </c>
      <c r="F45" s="94" t="s">
        <v>25</v>
      </c>
      <c r="G45" s="112">
        <f t="shared" si="0"/>
        <v>30</v>
      </c>
      <c r="H45" s="32">
        <v>10</v>
      </c>
      <c r="I45" s="32">
        <v>20</v>
      </c>
      <c r="J45" s="32"/>
      <c r="K45" s="88"/>
      <c r="L45" s="88"/>
    </row>
    <row r="46" spans="1:12" ht="40.5" customHeight="1">
      <c r="A46" s="73">
        <v>38</v>
      </c>
      <c r="B46" s="113" t="s">
        <v>167</v>
      </c>
      <c r="C46" s="114">
        <v>1</v>
      </c>
      <c r="D46" s="115" t="s">
        <v>20</v>
      </c>
      <c r="E46" s="115" t="s">
        <v>33</v>
      </c>
      <c r="F46" s="85" t="s">
        <v>25</v>
      </c>
      <c r="G46" s="95">
        <f t="shared" si="0"/>
        <v>30</v>
      </c>
      <c r="H46" s="115">
        <v>10</v>
      </c>
      <c r="I46" s="115">
        <v>20</v>
      </c>
      <c r="J46" s="115"/>
      <c r="K46" s="8"/>
      <c r="L46" s="8"/>
    </row>
    <row r="47" spans="1:12" ht="40.5" customHeight="1">
      <c r="A47" s="70">
        <v>39</v>
      </c>
      <c r="B47" s="78" t="s">
        <v>200</v>
      </c>
      <c r="C47" s="66">
        <v>1</v>
      </c>
      <c r="D47" s="32" t="s">
        <v>20</v>
      </c>
      <c r="E47" s="32" t="s">
        <v>33</v>
      </c>
      <c r="F47" s="94" t="s">
        <v>25</v>
      </c>
      <c r="G47" s="112">
        <f t="shared" si="0"/>
        <v>30</v>
      </c>
      <c r="H47" s="32">
        <v>30</v>
      </c>
      <c r="I47" s="32"/>
      <c r="J47" s="32"/>
      <c r="K47" s="88"/>
      <c r="L47" s="88"/>
    </row>
    <row r="48" spans="1:12" ht="40.5" customHeight="1">
      <c r="A48" s="73">
        <v>40</v>
      </c>
      <c r="B48" s="113" t="s">
        <v>201</v>
      </c>
      <c r="C48" s="114">
        <v>1</v>
      </c>
      <c r="D48" s="115" t="s">
        <v>20</v>
      </c>
      <c r="E48" s="115" t="s">
        <v>33</v>
      </c>
      <c r="F48" s="85" t="s">
        <v>25</v>
      </c>
      <c r="G48" s="95">
        <f t="shared" si="0"/>
        <v>30</v>
      </c>
      <c r="H48" s="115">
        <v>30</v>
      </c>
      <c r="I48" s="115"/>
      <c r="J48" s="115"/>
      <c r="K48" s="8"/>
      <c r="L48" s="8"/>
    </row>
    <row r="49" spans="1:12" ht="40.5" customHeight="1">
      <c r="A49" s="70">
        <v>41</v>
      </c>
      <c r="B49" s="78" t="s">
        <v>202</v>
      </c>
      <c r="C49" s="66">
        <v>1</v>
      </c>
      <c r="D49" s="32" t="s">
        <v>20</v>
      </c>
      <c r="E49" s="32" t="s">
        <v>33</v>
      </c>
      <c r="F49" s="119" t="s">
        <v>237</v>
      </c>
      <c r="G49" s="112">
        <f t="shared" si="0"/>
        <v>15</v>
      </c>
      <c r="H49" s="32"/>
      <c r="I49" s="32">
        <v>15</v>
      </c>
      <c r="J49" s="32"/>
      <c r="K49" s="88"/>
      <c r="L49" s="88"/>
    </row>
    <row r="50" spans="1:12" ht="40.5" customHeight="1">
      <c r="A50" s="70">
        <v>42</v>
      </c>
      <c r="B50" s="78" t="s">
        <v>203</v>
      </c>
      <c r="C50" s="66">
        <v>20</v>
      </c>
      <c r="D50" s="32" t="s">
        <v>32</v>
      </c>
      <c r="E50" s="32" t="s">
        <v>33</v>
      </c>
      <c r="F50" s="32" t="s">
        <v>52</v>
      </c>
      <c r="G50" s="112">
        <f t="shared" si="0"/>
        <v>0</v>
      </c>
      <c r="H50" s="32"/>
      <c r="I50" s="32"/>
      <c r="J50" s="32"/>
      <c r="K50" s="88"/>
      <c r="L50" s="88"/>
    </row>
    <row r="51" spans="1:12" ht="40.5" customHeight="1">
      <c r="A51" s="76">
        <v>43</v>
      </c>
      <c r="B51" s="113" t="s">
        <v>51</v>
      </c>
      <c r="C51" s="114">
        <v>20</v>
      </c>
      <c r="D51" s="115" t="s">
        <v>32</v>
      </c>
      <c r="E51" s="115" t="s">
        <v>33</v>
      </c>
      <c r="F51" s="115" t="s">
        <v>52</v>
      </c>
      <c r="G51" s="95">
        <f t="shared" si="0"/>
        <v>0</v>
      </c>
      <c r="H51" s="115"/>
      <c r="I51" s="115"/>
      <c r="J51" s="115"/>
      <c r="K51" s="8"/>
      <c r="L51" s="8"/>
    </row>
    <row r="52" spans="1:12" ht="40.5" customHeight="1">
      <c r="A52" s="73">
        <v>44</v>
      </c>
      <c r="B52" s="113" t="s">
        <v>204</v>
      </c>
      <c r="C52" s="114">
        <v>1</v>
      </c>
      <c r="D52" s="115" t="s">
        <v>32</v>
      </c>
      <c r="E52" s="115" t="s">
        <v>33</v>
      </c>
      <c r="F52" s="85" t="s">
        <v>25</v>
      </c>
      <c r="G52" s="95">
        <f t="shared" si="0"/>
        <v>30</v>
      </c>
      <c r="H52" s="115">
        <v>15</v>
      </c>
      <c r="I52" s="115">
        <v>15</v>
      </c>
      <c r="J52" s="115"/>
      <c r="K52" s="8"/>
      <c r="L52" s="8"/>
    </row>
    <row r="53" spans="1:12" ht="40.5" customHeight="1">
      <c r="A53" s="76">
        <v>45</v>
      </c>
      <c r="B53" s="113" t="s">
        <v>205</v>
      </c>
      <c r="C53" s="114">
        <v>1</v>
      </c>
      <c r="D53" s="115" t="s">
        <v>32</v>
      </c>
      <c r="E53" s="115" t="s">
        <v>33</v>
      </c>
      <c r="F53" s="85" t="s">
        <v>25</v>
      </c>
      <c r="G53" s="95">
        <f t="shared" si="0"/>
        <v>15</v>
      </c>
      <c r="H53" s="115"/>
      <c r="I53" s="115">
        <v>15</v>
      </c>
      <c r="J53" s="115"/>
      <c r="K53" s="8"/>
      <c r="L53" s="8"/>
    </row>
    <row r="54" spans="1:12" ht="40.5" customHeight="1">
      <c r="A54" s="70">
        <v>46</v>
      </c>
      <c r="B54" s="78" t="s">
        <v>206</v>
      </c>
      <c r="C54" s="66">
        <v>1</v>
      </c>
      <c r="D54" s="32" t="s">
        <v>20</v>
      </c>
      <c r="E54" s="32" t="s">
        <v>33</v>
      </c>
      <c r="F54" s="94" t="s">
        <v>25</v>
      </c>
      <c r="G54" s="112">
        <f t="shared" si="0"/>
        <v>16</v>
      </c>
      <c r="H54" s="32">
        <v>16</v>
      </c>
      <c r="I54" s="32"/>
      <c r="J54" s="32"/>
      <c r="K54" s="88"/>
      <c r="L54" s="88"/>
    </row>
    <row r="55" spans="1:12" ht="40.5" customHeight="1">
      <c r="A55" s="76">
        <v>47</v>
      </c>
      <c r="B55" s="113" t="s">
        <v>207</v>
      </c>
      <c r="C55" s="114">
        <v>1</v>
      </c>
      <c r="D55" s="115" t="s">
        <v>20</v>
      </c>
      <c r="E55" s="115" t="s">
        <v>33</v>
      </c>
      <c r="F55" s="85" t="s">
        <v>25</v>
      </c>
      <c r="G55" s="95">
        <f t="shared" si="0"/>
        <v>20</v>
      </c>
      <c r="H55" s="115">
        <v>16</v>
      </c>
      <c r="I55" s="115">
        <v>4</v>
      </c>
      <c r="J55" s="115"/>
      <c r="K55" s="8"/>
      <c r="L55" s="8"/>
    </row>
    <row r="56" spans="1:12" ht="40.5" customHeight="1">
      <c r="A56" s="70">
        <v>48</v>
      </c>
      <c r="B56" s="174" t="s">
        <v>246</v>
      </c>
      <c r="C56" s="175">
        <v>1</v>
      </c>
      <c r="D56" s="176">
        <v>1</v>
      </c>
      <c r="E56" s="176" t="s">
        <v>33</v>
      </c>
      <c r="F56" s="177" t="s">
        <v>22</v>
      </c>
      <c r="G56" s="178">
        <f t="shared" si="0"/>
        <v>12</v>
      </c>
      <c r="H56" s="176">
        <v>6</v>
      </c>
      <c r="I56" s="179"/>
      <c r="J56" s="176">
        <v>6</v>
      </c>
      <c r="K56" s="179"/>
      <c r="L56" s="163"/>
    </row>
    <row r="57" spans="1:12" ht="40.5" customHeight="1">
      <c r="A57" s="76">
        <v>49</v>
      </c>
      <c r="B57" s="180" t="s">
        <v>247</v>
      </c>
      <c r="C57" s="181">
        <v>1</v>
      </c>
      <c r="D57" s="182">
        <v>1</v>
      </c>
      <c r="E57" s="182" t="s">
        <v>33</v>
      </c>
      <c r="F57" s="183" t="s">
        <v>215</v>
      </c>
      <c r="G57" s="184">
        <f t="shared" si="0"/>
        <v>12</v>
      </c>
      <c r="H57" s="182">
        <v>6</v>
      </c>
      <c r="I57" s="185"/>
      <c r="J57" s="182">
        <v>6</v>
      </c>
      <c r="K57" s="185"/>
      <c r="L57" s="160"/>
    </row>
    <row r="58" spans="1:12" ht="40.5" customHeight="1">
      <c r="A58" s="70">
        <v>50</v>
      </c>
      <c r="B58" s="78" t="s">
        <v>208</v>
      </c>
      <c r="C58" s="66">
        <v>1</v>
      </c>
      <c r="D58" s="32" t="s">
        <v>20</v>
      </c>
      <c r="E58" s="32" t="s">
        <v>33</v>
      </c>
      <c r="F58" s="93" t="s">
        <v>22</v>
      </c>
      <c r="G58" s="112">
        <f t="shared" si="0"/>
        <v>44</v>
      </c>
      <c r="H58" s="32">
        <v>15</v>
      </c>
      <c r="I58" s="32">
        <v>15</v>
      </c>
      <c r="J58" s="32">
        <v>14</v>
      </c>
      <c r="K58" s="88"/>
      <c r="L58" s="88"/>
    </row>
    <row r="59" spans="1:12" ht="40.5" customHeight="1">
      <c r="A59" s="76">
        <v>51</v>
      </c>
      <c r="B59" s="113" t="s">
        <v>209</v>
      </c>
      <c r="C59" s="114">
        <v>1</v>
      </c>
      <c r="D59" s="115" t="s">
        <v>20</v>
      </c>
      <c r="E59" s="115" t="s">
        <v>33</v>
      </c>
      <c r="F59" s="58" t="s">
        <v>215</v>
      </c>
      <c r="G59" s="95">
        <f t="shared" si="0"/>
        <v>31</v>
      </c>
      <c r="H59" s="115">
        <v>15</v>
      </c>
      <c r="I59" s="115">
        <v>10</v>
      </c>
      <c r="J59" s="115">
        <v>6</v>
      </c>
      <c r="K59" s="8"/>
      <c r="L59" s="8"/>
    </row>
    <row r="60" spans="1:12" ht="40.5" customHeight="1">
      <c r="A60" s="70">
        <v>52</v>
      </c>
      <c r="B60" s="78" t="s">
        <v>210</v>
      </c>
      <c r="C60" s="66">
        <v>1</v>
      </c>
      <c r="D60" s="32" t="s">
        <v>32</v>
      </c>
      <c r="E60" s="32" t="s">
        <v>33</v>
      </c>
      <c r="F60" s="93" t="s">
        <v>215</v>
      </c>
      <c r="G60" s="112">
        <f t="shared" si="0"/>
        <v>16</v>
      </c>
      <c r="H60" s="32">
        <v>4</v>
      </c>
      <c r="I60" s="32">
        <v>8</v>
      </c>
      <c r="J60" s="32">
        <v>4</v>
      </c>
      <c r="K60" s="88"/>
      <c r="L60" s="88"/>
    </row>
    <row r="61" spans="1:12" ht="40.5" customHeight="1">
      <c r="A61" s="76">
        <v>53</v>
      </c>
      <c r="B61" s="113" t="s">
        <v>211</v>
      </c>
      <c r="C61" s="114">
        <v>1</v>
      </c>
      <c r="D61" s="115" t="s">
        <v>32</v>
      </c>
      <c r="E61" s="115" t="s">
        <v>33</v>
      </c>
      <c r="F61" s="58" t="s">
        <v>215</v>
      </c>
      <c r="G61" s="95">
        <f t="shared" si="0"/>
        <v>16</v>
      </c>
      <c r="H61" s="115">
        <v>4</v>
      </c>
      <c r="I61" s="115">
        <v>8</v>
      </c>
      <c r="J61" s="115">
        <v>4</v>
      </c>
      <c r="K61" s="8"/>
      <c r="L61" s="8"/>
    </row>
    <row r="62" spans="1:12" ht="12" customHeight="1">
      <c r="A62" s="97"/>
      <c r="B62" s="90" t="s">
        <v>53</v>
      </c>
      <c r="C62" s="118">
        <f>C10+C12+C14+C16+C18+C57+C20+C22+C25+C28+C30+C32+C34+C36+C38+C40+C42+C44+C46+C48+C51+C52+C53+C55+C59+C61</f>
        <v>60</v>
      </c>
      <c r="D62" s="195" t="s">
        <v>212</v>
      </c>
      <c r="E62" s="195"/>
      <c r="F62" s="195"/>
      <c r="G62" s="118">
        <f>SUM(G61,G59,G57,G55,G51:G53,G48,G46,G44,G42,G40,G38,G36,G34,G32,G30,G28,G25:G26,G22,G20,G18,G16,G14,G12,G10)</f>
        <v>747</v>
      </c>
      <c r="H62" s="118">
        <f>SUM(H61,H59,H57,H55,H53,H52,H51,H48,H46,H44,H42,H40,H38,H36,H34,H32,H30,H28,H26,H25,H22,H20,H18,H16,H14,H12,H10)</f>
        <v>323</v>
      </c>
      <c r="I62" s="118">
        <f>SUM(I61,I59,I57,I55,I53,I52,I51,I48,I46,I44,I42,I40,I38,I36,I34,I32,I30,I28,I26,I25,I22,I20,I18,I16,I14,I12,I10)</f>
        <v>346</v>
      </c>
      <c r="J62" s="118">
        <f>SUM(J61,J59,J57,J55,J53,J52,J51,J48,J46,J44,J42,J40,J38,J36,J34,J32,J30,J28,J26,J25,J22,J20,J18,J16,J14,J12,J10)</f>
        <v>78</v>
      </c>
      <c r="K62" s="118">
        <f>K10+K12+K14+K16+K20+K22+K25+K28+K30+K32+K34+K36+K38+K40+K42+K44+K46+K48+K51+K52+K53+K55+K59+K61+K26</f>
        <v>0</v>
      </c>
      <c r="L62" s="118">
        <f>L10+L12+L14+L16+L20+L22+L25+L28+L30+L32+L34+L36+L38+L40+L42+L44+L46+L48+L51+L52+L53+L55+L59+L61+L26</f>
        <v>0</v>
      </c>
    </row>
    <row r="63" spans="1:12" ht="14.25" customHeight="1">
      <c r="A63" s="97"/>
      <c r="B63" s="90" t="s">
        <v>53</v>
      </c>
      <c r="C63" s="118">
        <f>C9+C11+C13+C15+C17+C56+C19+C21+C23+C27+C29+C31+C33+C35+C37+C39+C41+C43+C45+C47+C49+C50+C54+C58+C60</f>
        <v>60</v>
      </c>
      <c r="D63" s="195" t="s">
        <v>213</v>
      </c>
      <c r="E63" s="195"/>
      <c r="F63" s="195"/>
      <c r="G63" s="118">
        <f>SUM(G60,G58,G56,G54,G50,G49,G47,G45,G43,G41,G39,G37,G35,G33,G31,G29,G27,G24,G23,G21,G19,G17,G15,G13,G11,G9)</f>
        <v>704</v>
      </c>
      <c r="H63" s="118">
        <f>SUM(H60,H58,H56,H54,H50,H49,H47,H45,H43,H41,H39,H37,H35,H33,H31,H29,H27,H24,H23,H21,H19,H17,H15,H13,H11,H9)</f>
        <v>308</v>
      </c>
      <c r="I63" s="118">
        <f>SUM(I60,I58,I56,I54,I50,I49,I47,I45,I43,I41,I39,I37,I35,I33,I31,I29,I27,I24,I23,I21,I19,I17,I15,I13,I11,I9)</f>
        <v>296</v>
      </c>
      <c r="J63" s="118">
        <f>SUM(J60,J58,J56,J54,J50,J49,J47,J45,J43,J41,J39,J37,J35,J33,J31,J29,J27,J24,J23,J21,J19,J17,J15,J13,J11,J9)</f>
        <v>100</v>
      </c>
      <c r="K63" s="118">
        <f>K9+K11+K13+K15+K19+K21+K23+K27+K29+K31+K33+K35+K37+K39+K41+K43+K45+K47+K49+K50+K54+K58+K60+K24</f>
        <v>0</v>
      </c>
      <c r="L63" s="118">
        <f>L9+L11+L13+L15+L19+L21+L23+L27+L29+L31+L33+L35+L37+L39+L41+L43+L45+L47+L49+L50+L54+L58+L60+L24</f>
        <v>0</v>
      </c>
    </row>
  </sheetData>
  <sheetProtection/>
  <mergeCells count="8">
    <mergeCell ref="C5:F5"/>
    <mergeCell ref="G7:L7"/>
    <mergeCell ref="D62:F62"/>
    <mergeCell ref="D63:F63"/>
    <mergeCell ref="C25:C26"/>
    <mergeCell ref="E25:E26"/>
    <mergeCell ref="C23:C24"/>
    <mergeCell ref="E23:E24"/>
  </mergeCells>
  <printOptions/>
  <pageMargins left="0.7" right="0.7" top="0.75" bottom="0.75" header="0.3" footer="0.3"/>
  <pageSetup horizontalDpi="600" verticalDpi="600" orientation="portrait" paperSize="9" scale="6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58"/>
  <sheetViews>
    <sheetView view="pageBreakPreview" zoomScaleSheetLayoutView="100" zoomScalePageLayoutView="0" workbookViewId="0" topLeftCell="A1">
      <selection activeCell="G3" sqref="G3"/>
    </sheetView>
  </sheetViews>
  <sheetFormatPr defaultColWidth="8.796875" defaultRowHeight="14.25"/>
  <cols>
    <col min="1" max="1" width="4.8984375" style="11" customWidth="1"/>
    <col min="2" max="2" width="22.09765625" style="92" customWidth="1"/>
    <col min="3" max="5" width="5.8984375" style="11" customWidth="1"/>
    <col min="6" max="6" width="40.8984375" style="11" customWidth="1"/>
    <col min="7" max="7" width="6.59765625" style="12" customWidth="1"/>
    <col min="8" max="13" width="4.69921875" style="11" customWidth="1"/>
    <col min="14" max="16" width="9" style="11" customWidth="1"/>
    <col min="17" max="17" width="4.8984375" style="11" customWidth="1"/>
    <col min="18" max="18" width="22.09765625" style="11" customWidth="1"/>
    <col min="19" max="21" width="5.8984375" style="11" customWidth="1"/>
    <col min="22" max="22" width="40.8984375" style="11" customWidth="1"/>
    <col min="23" max="23" width="6.59765625" style="11" customWidth="1"/>
    <col min="24" max="29" width="4.69921875" style="11" customWidth="1"/>
    <col min="30" max="32" width="9" style="11" customWidth="1"/>
    <col min="33" max="33" width="4.8984375" style="11" customWidth="1"/>
    <col min="34" max="34" width="22.09765625" style="11" customWidth="1"/>
    <col min="35" max="37" width="5.8984375" style="11" customWidth="1"/>
    <col min="38" max="38" width="40.8984375" style="11" customWidth="1"/>
    <col min="39" max="39" width="6.59765625" style="11" customWidth="1"/>
    <col min="40" max="45" width="4.69921875" style="11" customWidth="1"/>
    <col min="46" max="48" width="9" style="11" customWidth="1"/>
    <col min="49" max="49" width="4.8984375" style="11" customWidth="1"/>
    <col min="50" max="50" width="22.09765625" style="11" customWidth="1"/>
    <col min="51" max="53" width="5.8984375" style="11" customWidth="1"/>
    <col min="54" max="54" width="40.8984375" style="11" customWidth="1"/>
    <col min="55" max="55" width="6.59765625" style="11" customWidth="1"/>
    <col min="56" max="61" width="4.69921875" style="11" customWidth="1"/>
    <col min="62" max="64" width="9" style="11" customWidth="1"/>
    <col min="65" max="65" width="4.8984375" style="11" customWidth="1"/>
    <col min="66" max="66" width="22.09765625" style="11" customWidth="1"/>
    <col min="67" max="69" width="5.8984375" style="11" customWidth="1"/>
    <col min="70" max="70" width="40.8984375" style="11" customWidth="1"/>
    <col min="71" max="71" width="6.59765625" style="11" customWidth="1"/>
    <col min="72" max="77" width="4.69921875" style="11" customWidth="1"/>
    <col min="78" max="80" width="9" style="11" customWidth="1"/>
    <col min="81" max="81" width="4.8984375" style="11" customWidth="1"/>
    <col min="82" max="82" width="22.09765625" style="11" customWidth="1"/>
    <col min="83" max="85" width="5.8984375" style="11" customWidth="1"/>
    <col min="86" max="86" width="40.8984375" style="11" customWidth="1"/>
    <col min="87" max="87" width="6.59765625" style="11" customWidth="1"/>
    <col min="88" max="93" width="4.69921875" style="11" customWidth="1"/>
    <col min="94" max="96" width="9" style="11" customWidth="1"/>
    <col min="97" max="97" width="4.8984375" style="11" customWidth="1"/>
    <col min="98" max="98" width="22.09765625" style="11" customWidth="1"/>
    <col min="99" max="101" width="5.8984375" style="11" customWidth="1"/>
    <col min="102" max="102" width="40.8984375" style="11" customWidth="1"/>
    <col min="103" max="103" width="6.59765625" style="11" customWidth="1"/>
    <col min="104" max="109" width="4.69921875" style="11" customWidth="1"/>
    <col min="110" max="112" width="9" style="11" customWidth="1"/>
    <col min="113" max="113" width="4.8984375" style="11" customWidth="1"/>
    <col min="114" max="114" width="22.09765625" style="11" customWidth="1"/>
    <col min="115" max="117" width="5.8984375" style="11" customWidth="1"/>
    <col min="118" max="118" width="40.8984375" style="11" customWidth="1"/>
    <col min="119" max="119" width="6.59765625" style="11" customWidth="1"/>
    <col min="120" max="125" width="4.69921875" style="11" customWidth="1"/>
    <col min="126" max="128" width="9" style="11" customWidth="1"/>
    <col min="129" max="129" width="4.8984375" style="11" customWidth="1"/>
    <col min="130" max="130" width="22.09765625" style="11" customWidth="1"/>
    <col min="131" max="133" width="5.8984375" style="11" customWidth="1"/>
    <col min="134" max="134" width="40.8984375" style="11" customWidth="1"/>
    <col min="135" max="135" width="6.59765625" style="11" customWidth="1"/>
    <col min="136" max="141" width="4.69921875" style="11" customWidth="1"/>
    <col min="142" max="144" width="9" style="11" customWidth="1"/>
    <col min="145" max="145" width="4.8984375" style="11" customWidth="1"/>
    <col min="146" max="146" width="22.09765625" style="11" customWidth="1"/>
    <col min="147" max="149" width="5.8984375" style="11" customWidth="1"/>
    <col min="150" max="150" width="40.8984375" style="11" customWidth="1"/>
    <col min="151" max="151" width="6.59765625" style="11" customWidth="1"/>
    <col min="152" max="157" width="4.69921875" style="11" customWidth="1"/>
    <col min="158" max="160" width="9" style="11" customWidth="1"/>
    <col min="161" max="161" width="4.8984375" style="11" customWidth="1"/>
    <col min="162" max="162" width="22.09765625" style="11" customWidth="1"/>
    <col min="163" max="165" width="5.8984375" style="11" customWidth="1"/>
    <col min="166" max="166" width="40.8984375" style="11" customWidth="1"/>
    <col min="167" max="167" width="6.59765625" style="11" customWidth="1"/>
    <col min="168" max="173" width="4.69921875" style="11" customWidth="1"/>
    <col min="174" max="176" width="9" style="11" customWidth="1"/>
    <col min="177" max="177" width="4.8984375" style="11" customWidth="1"/>
    <col min="178" max="178" width="22.09765625" style="11" customWidth="1"/>
    <col min="179" max="181" width="5.8984375" style="11" customWidth="1"/>
    <col min="182" max="182" width="40.8984375" style="11" customWidth="1"/>
    <col min="183" max="183" width="6.59765625" style="11" customWidth="1"/>
    <col min="184" max="189" width="4.69921875" style="11" customWidth="1"/>
    <col min="190" max="192" width="9" style="11" customWidth="1"/>
    <col min="193" max="193" width="4.8984375" style="11" customWidth="1"/>
    <col min="194" max="194" width="22.09765625" style="11" customWidth="1"/>
    <col min="195" max="197" width="5.8984375" style="11" customWidth="1"/>
    <col min="198" max="198" width="40.8984375" style="11" customWidth="1"/>
    <col min="199" max="199" width="6.59765625" style="11" customWidth="1"/>
    <col min="200" max="205" width="4.69921875" style="11" customWidth="1"/>
    <col min="206" max="208" width="9" style="11" customWidth="1"/>
    <col min="209" max="209" width="4.8984375" style="11" customWidth="1"/>
    <col min="210" max="210" width="22.09765625" style="11" customWidth="1"/>
    <col min="211" max="213" width="5.8984375" style="11" customWidth="1"/>
    <col min="214" max="214" width="40.8984375" style="11" customWidth="1"/>
    <col min="215" max="215" width="6.59765625" style="11" customWidth="1"/>
    <col min="216" max="221" width="4.69921875" style="11" customWidth="1"/>
    <col min="222" max="224" width="9" style="11" customWidth="1"/>
    <col min="225" max="225" width="4.8984375" style="11" customWidth="1"/>
    <col min="226" max="226" width="22.09765625" style="11" customWidth="1"/>
    <col min="227" max="229" width="5.8984375" style="11" customWidth="1"/>
    <col min="230" max="230" width="40.8984375" style="11" customWidth="1"/>
    <col min="231" max="231" width="6.59765625" style="11" customWidth="1"/>
    <col min="232" max="237" width="4.69921875" style="11" customWidth="1"/>
    <col min="238" max="240" width="9" style="11" customWidth="1"/>
    <col min="241" max="241" width="4.8984375" style="11" customWidth="1"/>
    <col min="242" max="242" width="22.09765625" style="11" customWidth="1"/>
    <col min="243" max="245" width="5.8984375" style="11" customWidth="1"/>
    <col min="246" max="246" width="40.8984375" style="11" customWidth="1"/>
    <col min="247" max="247" width="6.59765625" style="11" customWidth="1"/>
    <col min="248" max="253" width="4.69921875" style="11" customWidth="1"/>
    <col min="254" max="16384" width="9" style="11" customWidth="1"/>
  </cols>
  <sheetData>
    <row r="3" spans="1:12" ht="12">
      <c r="A3" s="79"/>
      <c r="B3" s="80"/>
      <c r="C3" s="81" t="s">
        <v>0</v>
      </c>
      <c r="D3" s="79"/>
      <c r="E3" s="79"/>
      <c r="F3" s="79"/>
      <c r="G3" s="159" t="s">
        <v>243</v>
      </c>
      <c r="H3" s="79"/>
      <c r="I3" s="79"/>
      <c r="J3" s="79"/>
      <c r="K3" s="79"/>
      <c r="L3" s="79"/>
    </row>
    <row r="4" spans="1:12" ht="12">
      <c r="A4" s="79"/>
      <c r="B4" s="80"/>
      <c r="C4" s="81" t="s">
        <v>1</v>
      </c>
      <c r="D4" s="79"/>
      <c r="E4" s="79"/>
      <c r="F4" s="79"/>
      <c r="G4" s="82"/>
      <c r="H4" s="79"/>
      <c r="I4" s="79"/>
      <c r="J4" s="79"/>
      <c r="K4" s="79"/>
      <c r="L4" s="79"/>
    </row>
    <row r="5" spans="1:12" ht="12">
      <c r="A5" s="79"/>
      <c r="B5" s="80"/>
      <c r="C5" s="81" t="s">
        <v>54</v>
      </c>
      <c r="D5" s="79"/>
      <c r="E5" s="79"/>
      <c r="F5" s="79"/>
      <c r="G5" s="82"/>
      <c r="H5" s="79"/>
      <c r="I5" s="79"/>
      <c r="J5" s="79"/>
      <c r="K5" s="79"/>
      <c r="L5" s="79"/>
    </row>
    <row r="6" spans="1:12" ht="12">
      <c r="A6" s="79"/>
      <c r="B6" s="80"/>
      <c r="C6" s="81"/>
      <c r="D6" s="79"/>
      <c r="E6" s="79"/>
      <c r="F6" s="79"/>
      <c r="G6" s="82"/>
      <c r="H6" s="79"/>
      <c r="I6" s="79"/>
      <c r="J6" s="79"/>
      <c r="K6" s="79"/>
      <c r="L6" s="79"/>
    </row>
    <row r="7" spans="1:12" s="12" customFormat="1" ht="12">
      <c r="A7" s="36"/>
      <c r="B7" s="42"/>
      <c r="C7" s="83"/>
      <c r="D7" s="83" t="s">
        <v>3</v>
      </c>
      <c r="E7" s="83" t="s">
        <v>4</v>
      </c>
      <c r="F7" s="84" t="s">
        <v>5</v>
      </c>
      <c r="G7" s="193" t="s">
        <v>6</v>
      </c>
      <c r="H7" s="220"/>
      <c r="I7" s="220"/>
      <c r="J7" s="220"/>
      <c r="K7" s="220"/>
      <c r="L7" s="220"/>
    </row>
    <row r="8" spans="1:12" s="12" customFormat="1" ht="14.25" customHeight="1">
      <c r="A8" s="36" t="s">
        <v>7</v>
      </c>
      <c r="B8" s="42" t="s">
        <v>214</v>
      </c>
      <c r="C8" s="83" t="s">
        <v>9</v>
      </c>
      <c r="D8" s="83" t="s">
        <v>10</v>
      </c>
      <c r="E8" s="83" t="s">
        <v>11</v>
      </c>
      <c r="F8" s="19" t="s">
        <v>12</v>
      </c>
      <c r="G8" s="21" t="s">
        <v>13</v>
      </c>
      <c r="H8" s="19" t="s">
        <v>14</v>
      </c>
      <c r="I8" s="19" t="s">
        <v>15</v>
      </c>
      <c r="J8" s="19" t="s">
        <v>16</v>
      </c>
      <c r="K8" s="19" t="s">
        <v>87</v>
      </c>
      <c r="L8" s="19" t="s">
        <v>18</v>
      </c>
    </row>
    <row r="9" spans="1:12" s="12" customFormat="1" ht="40.5" customHeight="1">
      <c r="A9" s="35">
        <v>1</v>
      </c>
      <c r="B9" s="78" t="s">
        <v>110</v>
      </c>
      <c r="C9" s="66">
        <v>4</v>
      </c>
      <c r="D9" s="32" t="s">
        <v>20</v>
      </c>
      <c r="E9" s="67" t="s">
        <v>21</v>
      </c>
      <c r="F9" s="93" t="s">
        <v>215</v>
      </c>
      <c r="G9" s="68">
        <f>SUM(H9:L9)</f>
        <v>40</v>
      </c>
      <c r="H9" s="32">
        <v>30</v>
      </c>
      <c r="I9" s="32">
        <v>10</v>
      </c>
      <c r="J9" s="69"/>
      <c r="K9" s="70"/>
      <c r="L9" s="70"/>
    </row>
    <row r="10" spans="1:12" ht="40.5" customHeight="1">
      <c r="A10" s="33">
        <v>2</v>
      </c>
      <c r="B10" s="45" t="s">
        <v>111</v>
      </c>
      <c r="C10" s="71">
        <v>4</v>
      </c>
      <c r="D10" s="34" t="s">
        <v>20</v>
      </c>
      <c r="E10" s="67" t="s">
        <v>21</v>
      </c>
      <c r="F10" s="101" t="s">
        <v>215</v>
      </c>
      <c r="G10" s="95">
        <f aca="true" t="shared" si="0" ref="G10:G56">SUM(H10:L10)</f>
        <v>40</v>
      </c>
      <c r="H10" s="34">
        <v>30</v>
      </c>
      <c r="I10" s="34">
        <v>10</v>
      </c>
      <c r="J10" s="72"/>
      <c r="K10" s="73"/>
      <c r="L10" s="73"/>
    </row>
    <row r="11" spans="1:12" ht="40.5" customHeight="1">
      <c r="A11" s="35">
        <v>3</v>
      </c>
      <c r="B11" s="78" t="s">
        <v>112</v>
      </c>
      <c r="C11" s="66">
        <v>7</v>
      </c>
      <c r="D11" s="32" t="s">
        <v>20</v>
      </c>
      <c r="E11" s="67" t="s">
        <v>21</v>
      </c>
      <c r="F11" s="94" t="s">
        <v>25</v>
      </c>
      <c r="G11" s="68">
        <f t="shared" si="0"/>
        <v>65</v>
      </c>
      <c r="H11" s="32">
        <v>60</v>
      </c>
      <c r="I11" s="32"/>
      <c r="J11" s="69"/>
      <c r="K11" s="70">
        <v>5</v>
      </c>
      <c r="L11" s="70"/>
    </row>
    <row r="12" spans="1:12" ht="40.5" customHeight="1">
      <c r="A12" s="33">
        <v>4</v>
      </c>
      <c r="B12" s="45" t="s">
        <v>161</v>
      </c>
      <c r="C12" s="71">
        <v>7</v>
      </c>
      <c r="D12" s="34" t="s">
        <v>20</v>
      </c>
      <c r="E12" s="67" t="s">
        <v>21</v>
      </c>
      <c r="F12" s="85" t="s">
        <v>25</v>
      </c>
      <c r="G12" s="95">
        <f t="shared" si="0"/>
        <v>65</v>
      </c>
      <c r="H12" s="34">
        <v>60</v>
      </c>
      <c r="I12" s="34"/>
      <c r="J12" s="72"/>
      <c r="K12" s="73">
        <v>5</v>
      </c>
      <c r="L12" s="73"/>
    </row>
    <row r="13" spans="1:12" ht="40.5" customHeight="1">
      <c r="A13" s="35">
        <v>5</v>
      </c>
      <c r="B13" s="78" t="s">
        <v>114</v>
      </c>
      <c r="C13" s="66">
        <v>4</v>
      </c>
      <c r="D13" s="32" t="s">
        <v>24</v>
      </c>
      <c r="E13" s="67" t="s">
        <v>21</v>
      </c>
      <c r="F13" s="93" t="s">
        <v>215</v>
      </c>
      <c r="G13" s="68">
        <f t="shared" si="0"/>
        <v>36</v>
      </c>
      <c r="H13" s="32">
        <v>16</v>
      </c>
      <c r="I13" s="32">
        <v>20</v>
      </c>
      <c r="J13" s="69"/>
      <c r="K13" s="70"/>
      <c r="L13" s="70"/>
    </row>
    <row r="14" spans="1:12" ht="37.5" customHeight="1">
      <c r="A14" s="33">
        <v>6</v>
      </c>
      <c r="B14" s="45" t="s">
        <v>115</v>
      </c>
      <c r="C14" s="71">
        <v>4</v>
      </c>
      <c r="D14" s="34" t="s">
        <v>24</v>
      </c>
      <c r="E14" s="67" t="s">
        <v>21</v>
      </c>
      <c r="F14" s="101" t="s">
        <v>215</v>
      </c>
      <c r="G14" s="95">
        <f t="shared" si="0"/>
        <v>30</v>
      </c>
      <c r="H14" s="34">
        <v>16</v>
      </c>
      <c r="I14" s="34">
        <v>14</v>
      </c>
      <c r="J14" s="72"/>
      <c r="K14" s="73"/>
      <c r="L14" s="73"/>
    </row>
    <row r="15" spans="1:12" ht="40.5" customHeight="1">
      <c r="A15" s="35">
        <v>7</v>
      </c>
      <c r="B15" s="78" t="s">
        <v>162</v>
      </c>
      <c r="C15" s="66">
        <v>5</v>
      </c>
      <c r="D15" s="32" t="s">
        <v>32</v>
      </c>
      <c r="E15" s="67" t="s">
        <v>21</v>
      </c>
      <c r="F15" s="94" t="s">
        <v>25</v>
      </c>
      <c r="G15" s="68">
        <f t="shared" si="0"/>
        <v>50</v>
      </c>
      <c r="H15" s="32">
        <v>40</v>
      </c>
      <c r="I15" s="32"/>
      <c r="J15" s="69"/>
      <c r="K15" s="70">
        <v>10</v>
      </c>
      <c r="L15" s="70"/>
    </row>
    <row r="16" spans="1:12" ht="40.5" customHeight="1">
      <c r="A16" s="33">
        <v>8</v>
      </c>
      <c r="B16" s="45" t="s">
        <v>163</v>
      </c>
      <c r="C16" s="71">
        <v>8</v>
      </c>
      <c r="D16" s="34" t="s">
        <v>32</v>
      </c>
      <c r="E16" s="67" t="s">
        <v>21</v>
      </c>
      <c r="F16" s="85" t="s">
        <v>25</v>
      </c>
      <c r="G16" s="95">
        <f t="shared" si="0"/>
        <v>70</v>
      </c>
      <c r="H16" s="34">
        <v>60</v>
      </c>
      <c r="I16" s="34"/>
      <c r="J16" s="72"/>
      <c r="K16" s="73">
        <v>10</v>
      </c>
      <c r="L16" s="73"/>
    </row>
    <row r="17" spans="1:12" ht="40.5" customHeight="1">
      <c r="A17" s="35">
        <v>9</v>
      </c>
      <c r="B17" s="78" t="s">
        <v>116</v>
      </c>
      <c r="C17" s="66">
        <v>4</v>
      </c>
      <c r="D17" s="32" t="s">
        <v>20</v>
      </c>
      <c r="E17" s="67" t="s">
        <v>21</v>
      </c>
      <c r="F17" s="94" t="s">
        <v>25</v>
      </c>
      <c r="G17" s="68">
        <f t="shared" si="0"/>
        <v>36</v>
      </c>
      <c r="H17" s="32">
        <v>16</v>
      </c>
      <c r="I17" s="32">
        <v>20</v>
      </c>
      <c r="J17" s="69"/>
      <c r="K17" s="70"/>
      <c r="L17" s="70"/>
    </row>
    <row r="18" spans="1:12" ht="40.5" customHeight="1">
      <c r="A18" s="33">
        <v>10</v>
      </c>
      <c r="B18" s="45" t="s">
        <v>119</v>
      </c>
      <c r="C18" s="71">
        <v>3</v>
      </c>
      <c r="D18" s="34" t="s">
        <v>20</v>
      </c>
      <c r="E18" s="67" t="s">
        <v>21</v>
      </c>
      <c r="F18" s="85" t="s">
        <v>25</v>
      </c>
      <c r="G18" s="95">
        <f t="shared" si="0"/>
        <v>22</v>
      </c>
      <c r="H18" s="34">
        <v>16</v>
      </c>
      <c r="I18" s="34">
        <v>6</v>
      </c>
      <c r="J18" s="72"/>
      <c r="K18" s="73"/>
      <c r="L18" s="73"/>
    </row>
    <row r="19" spans="1:12" ht="40.5" customHeight="1">
      <c r="A19" s="35">
        <v>11</v>
      </c>
      <c r="B19" s="78" t="s">
        <v>120</v>
      </c>
      <c r="C19" s="66">
        <v>7</v>
      </c>
      <c r="D19" s="32" t="s">
        <v>24</v>
      </c>
      <c r="E19" s="67" t="s">
        <v>21</v>
      </c>
      <c r="F19" s="94" t="s">
        <v>25</v>
      </c>
      <c r="G19" s="68">
        <f t="shared" si="0"/>
        <v>70</v>
      </c>
      <c r="H19" s="32">
        <v>60</v>
      </c>
      <c r="I19" s="32"/>
      <c r="J19" s="69"/>
      <c r="K19" s="70">
        <v>10</v>
      </c>
      <c r="L19" s="70"/>
    </row>
    <row r="20" spans="1:12" ht="40.5" customHeight="1">
      <c r="A20" s="33">
        <v>12</v>
      </c>
      <c r="B20" s="45" t="s">
        <v>121</v>
      </c>
      <c r="C20" s="71">
        <v>7</v>
      </c>
      <c r="D20" s="34" t="s">
        <v>24</v>
      </c>
      <c r="E20" s="67" t="s">
        <v>21</v>
      </c>
      <c r="F20" s="85" t="s">
        <v>25</v>
      </c>
      <c r="G20" s="95">
        <f t="shared" si="0"/>
        <v>70</v>
      </c>
      <c r="H20" s="34">
        <v>60</v>
      </c>
      <c r="I20" s="34"/>
      <c r="J20" s="72"/>
      <c r="K20" s="73">
        <v>10</v>
      </c>
      <c r="L20" s="73"/>
    </row>
    <row r="21" spans="1:12" ht="40.5" customHeight="1">
      <c r="A21" s="36">
        <v>13</v>
      </c>
      <c r="B21" s="45" t="s">
        <v>164</v>
      </c>
      <c r="C21" s="71">
        <v>1</v>
      </c>
      <c r="D21" s="34" t="s">
        <v>32</v>
      </c>
      <c r="E21" s="34" t="s">
        <v>33</v>
      </c>
      <c r="F21" s="85" t="s">
        <v>25</v>
      </c>
      <c r="G21" s="95">
        <f t="shared" si="0"/>
        <v>20</v>
      </c>
      <c r="H21" s="34">
        <v>10</v>
      </c>
      <c r="I21" s="34">
        <v>10</v>
      </c>
      <c r="J21" s="72"/>
      <c r="K21" s="73"/>
      <c r="L21" s="73"/>
    </row>
    <row r="22" spans="1:12" ht="40.5" customHeight="1">
      <c r="A22" s="35">
        <v>14</v>
      </c>
      <c r="B22" s="78" t="s">
        <v>125</v>
      </c>
      <c r="C22" s="66">
        <v>0</v>
      </c>
      <c r="D22" s="32" t="s">
        <v>20</v>
      </c>
      <c r="E22" s="32" t="s">
        <v>33</v>
      </c>
      <c r="F22" s="27" t="s">
        <v>80</v>
      </c>
      <c r="G22" s="68">
        <f t="shared" si="0"/>
        <v>2</v>
      </c>
      <c r="H22" s="32">
        <v>2</v>
      </c>
      <c r="I22" s="32"/>
      <c r="J22" s="69"/>
      <c r="K22" s="70"/>
      <c r="L22" s="70"/>
    </row>
    <row r="23" spans="1:12" ht="40.5" customHeight="1">
      <c r="A23" s="35">
        <v>15</v>
      </c>
      <c r="B23" s="78" t="s">
        <v>125</v>
      </c>
      <c r="C23" s="66">
        <v>0</v>
      </c>
      <c r="D23" s="32" t="s">
        <v>20</v>
      </c>
      <c r="E23" s="32" t="s">
        <v>33</v>
      </c>
      <c r="F23" s="27" t="s">
        <v>81</v>
      </c>
      <c r="G23" s="68">
        <f t="shared" si="0"/>
        <v>2</v>
      </c>
      <c r="H23" s="32">
        <v>2</v>
      </c>
      <c r="I23" s="32"/>
      <c r="J23" s="69"/>
      <c r="K23" s="70"/>
      <c r="L23" s="70"/>
    </row>
    <row r="24" spans="1:12" ht="40.5" customHeight="1">
      <c r="A24" s="33">
        <v>16</v>
      </c>
      <c r="B24" s="45" t="s">
        <v>165</v>
      </c>
      <c r="C24" s="71">
        <v>0</v>
      </c>
      <c r="D24" s="34" t="s">
        <v>20</v>
      </c>
      <c r="E24" s="34" t="s">
        <v>33</v>
      </c>
      <c r="F24" s="23" t="s">
        <v>80</v>
      </c>
      <c r="G24" s="95">
        <f t="shared" si="0"/>
        <v>2</v>
      </c>
      <c r="H24" s="34">
        <v>2</v>
      </c>
      <c r="I24" s="34"/>
      <c r="J24" s="72"/>
      <c r="K24" s="73"/>
      <c r="L24" s="73"/>
    </row>
    <row r="25" spans="1:12" ht="40.5" customHeight="1">
      <c r="A25" s="36">
        <v>17</v>
      </c>
      <c r="B25" s="45" t="s">
        <v>126</v>
      </c>
      <c r="C25" s="71">
        <v>0</v>
      </c>
      <c r="D25" s="34" t="s">
        <v>20</v>
      </c>
      <c r="E25" s="34" t="s">
        <v>33</v>
      </c>
      <c r="F25" s="23" t="s">
        <v>81</v>
      </c>
      <c r="G25" s="95">
        <f t="shared" si="0"/>
        <v>2</v>
      </c>
      <c r="H25" s="34">
        <v>2</v>
      </c>
      <c r="I25" s="34"/>
      <c r="J25" s="72"/>
      <c r="K25" s="73"/>
      <c r="L25" s="73"/>
    </row>
    <row r="26" spans="1:12" ht="40.5" customHeight="1">
      <c r="A26" s="35">
        <v>18</v>
      </c>
      <c r="B26" s="78" t="s">
        <v>129</v>
      </c>
      <c r="C26" s="66">
        <v>4</v>
      </c>
      <c r="D26" s="32" t="s">
        <v>24</v>
      </c>
      <c r="E26" s="32" t="s">
        <v>33</v>
      </c>
      <c r="F26" s="93" t="s">
        <v>215</v>
      </c>
      <c r="G26" s="68">
        <f t="shared" si="0"/>
        <v>55</v>
      </c>
      <c r="H26" s="32">
        <v>50</v>
      </c>
      <c r="I26" s="32"/>
      <c r="J26" s="69"/>
      <c r="K26" s="70">
        <v>5</v>
      </c>
      <c r="L26" s="70"/>
    </row>
    <row r="27" spans="1:12" ht="40.5" customHeight="1">
      <c r="A27" s="36">
        <v>19</v>
      </c>
      <c r="B27" s="45" t="s">
        <v>19</v>
      </c>
      <c r="C27" s="71">
        <v>3</v>
      </c>
      <c r="D27" s="34" t="s">
        <v>24</v>
      </c>
      <c r="E27" s="34" t="s">
        <v>33</v>
      </c>
      <c r="F27" s="101" t="s">
        <v>215</v>
      </c>
      <c r="G27" s="95">
        <f t="shared" si="0"/>
        <v>45</v>
      </c>
      <c r="H27" s="34">
        <v>40</v>
      </c>
      <c r="I27" s="34"/>
      <c r="J27" s="72"/>
      <c r="K27" s="73">
        <v>5</v>
      </c>
      <c r="L27" s="73"/>
    </row>
    <row r="28" spans="1:12" ht="40.5" customHeight="1">
      <c r="A28" s="35">
        <v>20</v>
      </c>
      <c r="B28" s="78" t="s">
        <v>166</v>
      </c>
      <c r="C28" s="66">
        <v>1</v>
      </c>
      <c r="D28" s="32" t="s">
        <v>20</v>
      </c>
      <c r="E28" s="32" t="s">
        <v>33</v>
      </c>
      <c r="F28" s="94" t="s">
        <v>25</v>
      </c>
      <c r="G28" s="68">
        <f t="shared" si="0"/>
        <v>15</v>
      </c>
      <c r="H28" s="32">
        <v>15</v>
      </c>
      <c r="I28" s="32"/>
      <c r="J28" s="69"/>
      <c r="K28" s="70"/>
      <c r="L28" s="70"/>
    </row>
    <row r="29" spans="1:12" ht="40.5" customHeight="1">
      <c r="A29" s="36">
        <v>21</v>
      </c>
      <c r="B29" s="45" t="s">
        <v>167</v>
      </c>
      <c r="C29" s="71">
        <v>1</v>
      </c>
      <c r="D29" s="34" t="s">
        <v>20</v>
      </c>
      <c r="E29" s="34" t="s">
        <v>33</v>
      </c>
      <c r="F29" s="85" t="s">
        <v>25</v>
      </c>
      <c r="G29" s="95">
        <f t="shared" si="0"/>
        <v>15</v>
      </c>
      <c r="H29" s="34">
        <v>15</v>
      </c>
      <c r="I29" s="34"/>
      <c r="J29" s="72"/>
      <c r="K29" s="73"/>
      <c r="L29" s="73"/>
    </row>
    <row r="30" spans="1:12" ht="40.5" customHeight="1">
      <c r="A30" s="35">
        <v>22</v>
      </c>
      <c r="B30" s="78" t="s">
        <v>136</v>
      </c>
      <c r="C30" s="66">
        <v>1</v>
      </c>
      <c r="D30" s="32" t="s">
        <v>32</v>
      </c>
      <c r="E30" s="32" t="s">
        <v>33</v>
      </c>
      <c r="F30" s="94" t="s">
        <v>25</v>
      </c>
      <c r="G30" s="68">
        <f t="shared" si="0"/>
        <v>10</v>
      </c>
      <c r="H30" s="32">
        <v>10</v>
      </c>
      <c r="I30" s="32"/>
      <c r="J30" s="69"/>
      <c r="K30" s="70"/>
      <c r="L30" s="70"/>
    </row>
    <row r="31" spans="1:12" ht="40.5" customHeight="1">
      <c r="A31" s="35">
        <v>23</v>
      </c>
      <c r="B31" s="78" t="s">
        <v>168</v>
      </c>
      <c r="C31" s="66">
        <v>6</v>
      </c>
      <c r="D31" s="32" t="s">
        <v>32</v>
      </c>
      <c r="E31" s="32" t="s">
        <v>33</v>
      </c>
      <c r="F31" s="32" t="s">
        <v>52</v>
      </c>
      <c r="G31" s="68">
        <f t="shared" si="0"/>
        <v>160</v>
      </c>
      <c r="H31" s="32"/>
      <c r="I31" s="32"/>
      <c r="J31" s="69"/>
      <c r="K31" s="70"/>
      <c r="L31" s="70">
        <v>160</v>
      </c>
    </row>
    <row r="32" spans="1:12" ht="40.5" customHeight="1">
      <c r="A32" s="33">
        <v>24</v>
      </c>
      <c r="B32" s="45" t="s">
        <v>140</v>
      </c>
      <c r="C32" s="71">
        <v>6</v>
      </c>
      <c r="D32" s="34" t="s">
        <v>32</v>
      </c>
      <c r="E32" s="34" t="s">
        <v>33</v>
      </c>
      <c r="F32" s="34" t="s">
        <v>52</v>
      </c>
      <c r="G32" s="95">
        <f t="shared" si="0"/>
        <v>160</v>
      </c>
      <c r="H32" s="34"/>
      <c r="I32" s="34"/>
      <c r="J32" s="72"/>
      <c r="K32" s="73"/>
      <c r="L32" s="73">
        <v>160</v>
      </c>
    </row>
    <row r="33" spans="1:12" ht="40.5" customHeight="1">
      <c r="A33" s="35">
        <v>25</v>
      </c>
      <c r="B33" s="78" t="s">
        <v>141</v>
      </c>
      <c r="C33" s="66">
        <v>0</v>
      </c>
      <c r="D33" s="32" t="s">
        <v>20</v>
      </c>
      <c r="E33" s="32" t="s">
        <v>33</v>
      </c>
      <c r="F33" s="27" t="s">
        <v>83</v>
      </c>
      <c r="G33" s="68">
        <f t="shared" si="0"/>
        <v>2</v>
      </c>
      <c r="H33" s="32"/>
      <c r="I33" s="32"/>
      <c r="J33" s="69"/>
      <c r="K33" s="70">
        <v>2</v>
      </c>
      <c r="L33" s="70"/>
    </row>
    <row r="34" spans="1:12" ht="40.5" customHeight="1">
      <c r="A34" s="33">
        <v>26</v>
      </c>
      <c r="B34" s="45" t="s">
        <v>142</v>
      </c>
      <c r="C34" s="71">
        <v>0</v>
      </c>
      <c r="D34" s="34" t="s">
        <v>20</v>
      </c>
      <c r="E34" s="34" t="s">
        <v>33</v>
      </c>
      <c r="F34" s="23" t="s">
        <v>83</v>
      </c>
      <c r="G34" s="95">
        <f t="shared" si="0"/>
        <v>2</v>
      </c>
      <c r="H34" s="34"/>
      <c r="I34" s="34"/>
      <c r="J34" s="75"/>
      <c r="K34" s="76">
        <v>2</v>
      </c>
      <c r="L34" s="76"/>
    </row>
    <row r="35" spans="1:12" ht="40.5" customHeight="1">
      <c r="A35" s="35">
        <v>27</v>
      </c>
      <c r="B35" s="78" t="s">
        <v>143</v>
      </c>
      <c r="C35" s="66">
        <v>3</v>
      </c>
      <c r="D35" s="32" t="s">
        <v>32</v>
      </c>
      <c r="E35" s="32" t="s">
        <v>33</v>
      </c>
      <c r="F35" s="94" t="s">
        <v>25</v>
      </c>
      <c r="G35" s="68">
        <f t="shared" si="0"/>
        <v>50</v>
      </c>
      <c r="H35" s="32">
        <v>45</v>
      </c>
      <c r="I35" s="32"/>
      <c r="J35" s="86"/>
      <c r="K35" s="87">
        <v>5</v>
      </c>
      <c r="L35" s="87"/>
    </row>
    <row r="36" spans="1:12" ht="40.5" customHeight="1">
      <c r="A36" s="33">
        <v>28</v>
      </c>
      <c r="B36" s="45" t="s">
        <v>144</v>
      </c>
      <c r="C36" s="71">
        <v>4</v>
      </c>
      <c r="D36" s="34" t="s">
        <v>32</v>
      </c>
      <c r="E36" s="34" t="s">
        <v>33</v>
      </c>
      <c r="F36" s="85" t="s">
        <v>25</v>
      </c>
      <c r="G36" s="95">
        <f t="shared" si="0"/>
        <v>50</v>
      </c>
      <c r="H36" s="34">
        <v>45</v>
      </c>
      <c r="I36" s="34"/>
      <c r="J36" s="22"/>
      <c r="K36" s="22">
        <v>5</v>
      </c>
      <c r="L36" s="22"/>
    </row>
    <row r="37" spans="1:12" ht="40.5" customHeight="1">
      <c r="A37" s="35">
        <v>29</v>
      </c>
      <c r="B37" s="78" t="s">
        <v>169</v>
      </c>
      <c r="C37" s="66">
        <v>1</v>
      </c>
      <c r="D37" s="32" t="s">
        <v>20</v>
      </c>
      <c r="E37" s="32" t="s">
        <v>33</v>
      </c>
      <c r="F37" s="29" t="s">
        <v>240</v>
      </c>
      <c r="G37" s="68">
        <f t="shared" si="0"/>
        <v>10</v>
      </c>
      <c r="H37" s="32">
        <v>10</v>
      </c>
      <c r="I37" s="32"/>
      <c r="J37" s="88"/>
      <c r="K37" s="88"/>
      <c r="L37" s="88"/>
    </row>
    <row r="38" spans="1:12" ht="40.5" customHeight="1">
      <c r="A38" s="33">
        <v>30</v>
      </c>
      <c r="B38" s="45" t="s">
        <v>170</v>
      </c>
      <c r="C38" s="71">
        <v>1</v>
      </c>
      <c r="D38" s="34" t="s">
        <v>20</v>
      </c>
      <c r="E38" s="34" t="s">
        <v>33</v>
      </c>
      <c r="F38" s="59" t="s">
        <v>238</v>
      </c>
      <c r="G38" s="95">
        <f t="shared" si="0"/>
        <v>10</v>
      </c>
      <c r="H38" s="34">
        <v>10</v>
      </c>
      <c r="I38" s="34"/>
      <c r="J38" s="8"/>
      <c r="K38" s="8"/>
      <c r="L38" s="8"/>
    </row>
    <row r="39" spans="1:12" ht="40.5" customHeight="1">
      <c r="A39" s="35">
        <v>31</v>
      </c>
      <c r="B39" s="78" t="s">
        <v>145</v>
      </c>
      <c r="C39" s="66">
        <v>1</v>
      </c>
      <c r="D39" s="32" t="s">
        <v>32</v>
      </c>
      <c r="E39" s="32" t="s">
        <v>33</v>
      </c>
      <c r="F39" s="93" t="s">
        <v>215</v>
      </c>
      <c r="G39" s="68">
        <f t="shared" si="0"/>
        <v>12</v>
      </c>
      <c r="H39" s="32">
        <v>12</v>
      </c>
      <c r="I39" s="32"/>
      <c r="J39" s="88"/>
      <c r="K39" s="88"/>
      <c r="L39" s="88"/>
    </row>
    <row r="40" spans="1:12" ht="40.5" customHeight="1">
      <c r="A40" s="33">
        <v>32</v>
      </c>
      <c r="B40" s="45" t="s">
        <v>146</v>
      </c>
      <c r="C40" s="71">
        <v>1</v>
      </c>
      <c r="D40" s="34" t="s">
        <v>32</v>
      </c>
      <c r="E40" s="34" t="s">
        <v>33</v>
      </c>
      <c r="F40" s="101" t="s">
        <v>215</v>
      </c>
      <c r="G40" s="95">
        <f t="shared" si="0"/>
        <v>12</v>
      </c>
      <c r="H40" s="34">
        <v>12</v>
      </c>
      <c r="I40" s="34"/>
      <c r="J40" s="8"/>
      <c r="K40" s="8"/>
      <c r="L40" s="8"/>
    </row>
    <row r="41" spans="1:12" ht="40.5" customHeight="1">
      <c r="A41" s="35">
        <v>33</v>
      </c>
      <c r="B41" s="78" t="s">
        <v>147</v>
      </c>
      <c r="C41" s="66">
        <v>1</v>
      </c>
      <c r="D41" s="32" t="s">
        <v>20</v>
      </c>
      <c r="E41" s="32" t="s">
        <v>33</v>
      </c>
      <c r="F41" s="94" t="s">
        <v>25</v>
      </c>
      <c r="G41" s="68">
        <f t="shared" si="0"/>
        <v>10</v>
      </c>
      <c r="H41" s="32">
        <v>10</v>
      </c>
      <c r="I41" s="32"/>
      <c r="J41" s="88"/>
      <c r="K41" s="88"/>
      <c r="L41" s="88"/>
    </row>
    <row r="42" spans="1:12" ht="40.5" customHeight="1">
      <c r="A42" s="33">
        <v>34</v>
      </c>
      <c r="B42" s="45" t="s">
        <v>148</v>
      </c>
      <c r="C42" s="71">
        <v>1</v>
      </c>
      <c r="D42" s="34" t="s">
        <v>20</v>
      </c>
      <c r="E42" s="34" t="s">
        <v>33</v>
      </c>
      <c r="F42" s="85" t="s">
        <v>25</v>
      </c>
      <c r="G42" s="95">
        <f t="shared" si="0"/>
        <v>10</v>
      </c>
      <c r="H42" s="34">
        <v>10</v>
      </c>
      <c r="I42" s="34"/>
      <c r="J42" s="8"/>
      <c r="K42" s="8"/>
      <c r="L42" s="8"/>
    </row>
    <row r="43" spans="1:12" ht="40.5" customHeight="1">
      <c r="A43" s="35">
        <v>35</v>
      </c>
      <c r="B43" s="78" t="s">
        <v>149</v>
      </c>
      <c r="C43" s="66">
        <v>2</v>
      </c>
      <c r="D43" s="32" t="s">
        <v>32</v>
      </c>
      <c r="E43" s="32" t="s">
        <v>33</v>
      </c>
      <c r="F43" s="94" t="s">
        <v>25</v>
      </c>
      <c r="G43" s="68">
        <f t="shared" si="0"/>
        <v>30</v>
      </c>
      <c r="H43" s="32">
        <v>30</v>
      </c>
      <c r="I43" s="32"/>
      <c r="J43" s="88"/>
      <c r="K43" s="88"/>
      <c r="L43" s="88"/>
    </row>
    <row r="44" spans="1:12" ht="40.5" customHeight="1">
      <c r="A44" s="33">
        <v>36</v>
      </c>
      <c r="B44" s="45" t="s">
        <v>171</v>
      </c>
      <c r="C44" s="71">
        <v>2</v>
      </c>
      <c r="D44" s="34" t="s">
        <v>32</v>
      </c>
      <c r="E44" s="34" t="s">
        <v>33</v>
      </c>
      <c r="F44" s="85" t="s">
        <v>25</v>
      </c>
      <c r="G44" s="95">
        <f t="shared" si="0"/>
        <v>30</v>
      </c>
      <c r="H44" s="34">
        <v>30</v>
      </c>
      <c r="I44" s="34"/>
      <c r="J44" s="8"/>
      <c r="K44" s="8"/>
      <c r="L44" s="8"/>
    </row>
    <row r="45" spans="1:12" ht="40.5" customHeight="1">
      <c r="A45" s="35">
        <v>37</v>
      </c>
      <c r="B45" s="78" t="s">
        <v>172</v>
      </c>
      <c r="C45" s="66">
        <v>1</v>
      </c>
      <c r="D45" s="32" t="s">
        <v>32</v>
      </c>
      <c r="E45" s="32" t="s">
        <v>33</v>
      </c>
      <c r="F45" s="29" t="s">
        <v>240</v>
      </c>
      <c r="G45" s="68">
        <f t="shared" si="0"/>
        <v>10</v>
      </c>
      <c r="H45" s="32">
        <v>10</v>
      </c>
      <c r="I45" s="32"/>
      <c r="J45" s="88"/>
      <c r="K45" s="88"/>
      <c r="L45" s="88"/>
    </row>
    <row r="46" spans="1:12" ht="40.5" customHeight="1">
      <c r="A46" s="33">
        <v>38</v>
      </c>
      <c r="B46" s="45" t="s">
        <v>173</v>
      </c>
      <c r="C46" s="71">
        <v>1</v>
      </c>
      <c r="D46" s="34" t="s">
        <v>32</v>
      </c>
      <c r="E46" s="34" t="s">
        <v>33</v>
      </c>
      <c r="F46" s="59" t="s">
        <v>238</v>
      </c>
      <c r="G46" s="95">
        <f t="shared" si="0"/>
        <v>10</v>
      </c>
      <c r="H46" s="34">
        <v>10</v>
      </c>
      <c r="I46" s="34"/>
      <c r="J46" s="8"/>
      <c r="K46" s="8"/>
      <c r="L46" s="8"/>
    </row>
    <row r="47" spans="1:12" ht="40.5" customHeight="1">
      <c r="A47" s="35">
        <v>39</v>
      </c>
      <c r="B47" s="78" t="s">
        <v>174</v>
      </c>
      <c r="C47" s="66">
        <v>1</v>
      </c>
      <c r="D47" s="32" t="s">
        <v>32</v>
      </c>
      <c r="E47" s="32" t="s">
        <v>33</v>
      </c>
      <c r="F47" s="93" t="s">
        <v>215</v>
      </c>
      <c r="G47" s="68">
        <f t="shared" si="0"/>
        <v>8</v>
      </c>
      <c r="H47" s="32">
        <v>8</v>
      </c>
      <c r="I47" s="32"/>
      <c r="J47" s="88"/>
      <c r="K47" s="88"/>
      <c r="L47" s="88"/>
    </row>
    <row r="48" spans="1:12" ht="40.5" customHeight="1">
      <c r="A48" s="33">
        <v>40</v>
      </c>
      <c r="B48" s="45" t="s">
        <v>156</v>
      </c>
      <c r="C48" s="71">
        <v>1</v>
      </c>
      <c r="D48" s="34" t="s">
        <v>32</v>
      </c>
      <c r="E48" s="34" t="s">
        <v>33</v>
      </c>
      <c r="F48" s="101" t="s">
        <v>215</v>
      </c>
      <c r="G48" s="95">
        <f t="shared" si="0"/>
        <v>8</v>
      </c>
      <c r="H48" s="34">
        <v>8</v>
      </c>
      <c r="I48" s="34"/>
      <c r="J48" s="8"/>
      <c r="K48" s="8"/>
      <c r="L48" s="8"/>
    </row>
    <row r="49" spans="1:12" ht="40.5" customHeight="1">
      <c r="A49" s="35">
        <v>41</v>
      </c>
      <c r="B49" s="78" t="s">
        <v>122</v>
      </c>
      <c r="C49" s="211">
        <v>4</v>
      </c>
      <c r="D49" s="32" t="s">
        <v>24</v>
      </c>
      <c r="E49" s="32" t="s">
        <v>33</v>
      </c>
      <c r="F49" s="94" t="s">
        <v>25</v>
      </c>
      <c r="G49" s="68">
        <f t="shared" si="0"/>
        <v>35</v>
      </c>
      <c r="H49" s="32">
        <v>30</v>
      </c>
      <c r="I49" s="32"/>
      <c r="J49" s="88"/>
      <c r="K49" s="88">
        <v>5</v>
      </c>
      <c r="L49" s="88"/>
    </row>
    <row r="50" spans="1:12" ht="40.5" customHeight="1">
      <c r="A50" s="35">
        <v>42</v>
      </c>
      <c r="B50" s="78" t="s">
        <v>122</v>
      </c>
      <c r="C50" s="212"/>
      <c r="D50" s="32" t="s">
        <v>24</v>
      </c>
      <c r="E50" s="32" t="s">
        <v>33</v>
      </c>
      <c r="F50" s="93" t="s">
        <v>215</v>
      </c>
      <c r="G50" s="68">
        <f t="shared" si="0"/>
        <v>15</v>
      </c>
      <c r="H50" s="32">
        <v>15</v>
      </c>
      <c r="I50" s="32"/>
      <c r="J50" s="88"/>
      <c r="K50" s="88"/>
      <c r="L50" s="88"/>
    </row>
    <row r="51" spans="1:12" ht="40.5" customHeight="1">
      <c r="A51" s="36">
        <v>43</v>
      </c>
      <c r="B51" s="45" t="s">
        <v>30</v>
      </c>
      <c r="C51" s="213">
        <v>2</v>
      </c>
      <c r="D51" s="34" t="s">
        <v>24</v>
      </c>
      <c r="E51" s="34" t="s">
        <v>33</v>
      </c>
      <c r="F51" s="85" t="s">
        <v>25</v>
      </c>
      <c r="G51" s="95">
        <f t="shared" si="0"/>
        <v>25</v>
      </c>
      <c r="H51" s="34">
        <v>20</v>
      </c>
      <c r="I51" s="34"/>
      <c r="J51" s="8"/>
      <c r="K51" s="8">
        <v>5</v>
      </c>
      <c r="L51" s="8"/>
    </row>
    <row r="52" spans="1:12" ht="40.5" customHeight="1">
      <c r="A52" s="33">
        <v>44</v>
      </c>
      <c r="B52" s="45" t="s">
        <v>175</v>
      </c>
      <c r="C52" s="214"/>
      <c r="D52" s="34" t="s">
        <v>24</v>
      </c>
      <c r="E52" s="34" t="s">
        <v>33</v>
      </c>
      <c r="F52" s="101" t="s">
        <v>215</v>
      </c>
      <c r="G52" s="95">
        <f t="shared" si="0"/>
        <v>15</v>
      </c>
      <c r="H52" s="34">
        <v>15</v>
      </c>
      <c r="I52" s="34"/>
      <c r="J52" s="8"/>
      <c r="K52" s="8"/>
      <c r="L52" s="8"/>
    </row>
    <row r="53" spans="1:12" ht="40.5" customHeight="1">
      <c r="A53" s="35">
        <v>45</v>
      </c>
      <c r="B53" s="78" t="s">
        <v>176</v>
      </c>
      <c r="C53" s="66">
        <v>1</v>
      </c>
      <c r="D53" s="32" t="s">
        <v>20</v>
      </c>
      <c r="E53" s="32" t="s">
        <v>33</v>
      </c>
      <c r="F53" s="93" t="s">
        <v>215</v>
      </c>
      <c r="G53" s="68">
        <f t="shared" si="0"/>
        <v>30</v>
      </c>
      <c r="H53" s="32">
        <v>30</v>
      </c>
      <c r="I53" s="32"/>
      <c r="J53" s="88"/>
      <c r="K53" s="88"/>
      <c r="L53" s="88"/>
    </row>
    <row r="54" spans="1:12" ht="40.5" customHeight="1">
      <c r="A54" s="33">
        <v>46</v>
      </c>
      <c r="B54" s="45" t="s">
        <v>177</v>
      </c>
      <c r="C54" s="71">
        <v>1</v>
      </c>
      <c r="D54" s="34" t="s">
        <v>20</v>
      </c>
      <c r="E54" s="34" t="s">
        <v>33</v>
      </c>
      <c r="F54" s="101" t="s">
        <v>215</v>
      </c>
      <c r="G54" s="95">
        <f t="shared" si="0"/>
        <v>25</v>
      </c>
      <c r="H54" s="34">
        <v>25</v>
      </c>
      <c r="I54" s="34"/>
      <c r="J54" s="8"/>
      <c r="K54" s="8"/>
      <c r="L54" s="8"/>
    </row>
    <row r="55" spans="1:12" ht="40.5" customHeight="1">
      <c r="A55" s="35">
        <v>47</v>
      </c>
      <c r="B55" s="78" t="s">
        <v>178</v>
      </c>
      <c r="C55" s="66">
        <v>2</v>
      </c>
      <c r="D55" s="32" t="s">
        <v>32</v>
      </c>
      <c r="E55" s="32" t="s">
        <v>33</v>
      </c>
      <c r="F55" s="27" t="s">
        <v>108</v>
      </c>
      <c r="G55" s="68">
        <f t="shared" si="0"/>
        <v>30</v>
      </c>
      <c r="H55" s="32">
        <v>30</v>
      </c>
      <c r="I55" s="32"/>
      <c r="J55" s="88"/>
      <c r="K55" s="88"/>
      <c r="L55" s="88"/>
    </row>
    <row r="56" spans="1:12" ht="40.5" customHeight="1">
      <c r="A56" s="33">
        <v>48</v>
      </c>
      <c r="B56" s="45" t="s">
        <v>179</v>
      </c>
      <c r="C56" s="71">
        <v>2</v>
      </c>
      <c r="D56" s="34" t="s">
        <v>32</v>
      </c>
      <c r="E56" s="34" t="s">
        <v>33</v>
      </c>
      <c r="F56" s="23" t="s">
        <v>108</v>
      </c>
      <c r="G56" s="95">
        <f t="shared" si="0"/>
        <v>30</v>
      </c>
      <c r="H56" s="34">
        <v>30</v>
      </c>
      <c r="I56" s="34"/>
      <c r="J56" s="8"/>
      <c r="K56" s="8"/>
      <c r="L56" s="8"/>
    </row>
    <row r="57" spans="1:12" ht="12">
      <c r="A57" s="89"/>
      <c r="B57" s="90" t="s">
        <v>53</v>
      </c>
      <c r="C57" s="91">
        <f>C10+C12+C14+C16+C18+C20+C21+C27+C29+C32+C36+C38+C40+C42+C44+C46+C48+C51+C54+C56</f>
        <v>60</v>
      </c>
      <c r="D57" s="195" t="s">
        <v>212</v>
      </c>
      <c r="E57" s="195"/>
      <c r="F57" s="195"/>
      <c r="G57" s="91">
        <f aca="true" t="shared" si="1" ref="G57:L57">G10+G12+G14+G16+G18+G20+G21+G27+G29+G32+G36+G38+G40+G42+G44+G46+G48+G51+G54+G56+G24+G25+G34+G52</f>
        <v>768</v>
      </c>
      <c r="H57" s="91">
        <f t="shared" si="1"/>
        <v>526</v>
      </c>
      <c r="I57" s="91">
        <f t="shared" si="1"/>
        <v>40</v>
      </c>
      <c r="J57" s="91">
        <f t="shared" si="1"/>
        <v>0</v>
      </c>
      <c r="K57" s="91">
        <f t="shared" si="1"/>
        <v>42</v>
      </c>
      <c r="L57" s="91">
        <f t="shared" si="1"/>
        <v>160</v>
      </c>
    </row>
    <row r="58" spans="1:12" ht="12">
      <c r="A58" s="89"/>
      <c r="B58" s="90" t="s">
        <v>53</v>
      </c>
      <c r="C58" s="91">
        <f>C9+C11+C13+C15+C17+C19+C26+C28+C30+C31+C35+C37+C39+C41+C43+C45+C47+C49+C53+C55</f>
        <v>60</v>
      </c>
      <c r="D58" s="195" t="s">
        <v>213</v>
      </c>
      <c r="E58" s="195"/>
      <c r="F58" s="195"/>
      <c r="G58" s="91">
        <f aca="true" t="shared" si="2" ref="G58:L58">G9+G11+G13+G15+G17+G19+G26+G28+G30+G31+G35+G37+G39+G41+G43+G45+G47+G49+G53+G55+G22+G23+G33+G50</f>
        <v>783</v>
      </c>
      <c r="H58" s="91">
        <f t="shared" si="2"/>
        <v>531</v>
      </c>
      <c r="I58" s="91">
        <f t="shared" si="2"/>
        <v>50</v>
      </c>
      <c r="J58" s="91">
        <f t="shared" si="2"/>
        <v>0</v>
      </c>
      <c r="K58" s="91">
        <f t="shared" si="2"/>
        <v>42</v>
      </c>
      <c r="L58" s="91">
        <f t="shared" si="2"/>
        <v>160</v>
      </c>
    </row>
  </sheetData>
  <sheetProtection/>
  <mergeCells count="5">
    <mergeCell ref="D57:F57"/>
    <mergeCell ref="D58:F58"/>
    <mergeCell ref="C49:C50"/>
    <mergeCell ref="C51:C52"/>
    <mergeCell ref="G7:L7"/>
  </mergeCells>
  <printOptions/>
  <pageMargins left="0.7" right="0.7" top="0.75" bottom="0.75" header="0.3" footer="0.3"/>
  <pageSetup horizontalDpi="600" verticalDpi="600" orientation="portrait" paperSize="9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35"/>
  <sheetViews>
    <sheetView view="pageBreakPreview" zoomScaleSheetLayoutView="100" zoomScalePageLayoutView="0" workbookViewId="0" topLeftCell="A1">
      <selection activeCell="G3" sqref="G3"/>
    </sheetView>
  </sheetViews>
  <sheetFormatPr defaultColWidth="8.796875" defaultRowHeight="14.25"/>
  <cols>
    <col min="1" max="1" width="4.8984375" style="9" customWidth="1"/>
    <col min="2" max="2" width="22.09765625" style="10" customWidth="1"/>
    <col min="3" max="5" width="5.8984375" style="9" customWidth="1"/>
    <col min="6" max="6" width="40.8984375" style="9" customWidth="1"/>
    <col min="7" max="7" width="6.59765625" style="40" customWidth="1"/>
    <col min="8" max="13" width="4.69921875" style="9" customWidth="1"/>
    <col min="14" max="16" width="9" style="9" customWidth="1"/>
    <col min="17" max="17" width="4.8984375" style="9" customWidth="1"/>
    <col min="18" max="18" width="22.09765625" style="9" customWidth="1"/>
    <col min="19" max="21" width="5.8984375" style="9" customWidth="1"/>
    <col min="22" max="22" width="40.8984375" style="9" customWidth="1"/>
    <col min="23" max="23" width="6.59765625" style="9" customWidth="1"/>
    <col min="24" max="29" width="4.69921875" style="9" customWidth="1"/>
    <col min="30" max="32" width="9" style="9" customWidth="1"/>
    <col min="33" max="33" width="4.8984375" style="9" customWidth="1"/>
    <col min="34" max="34" width="22.09765625" style="9" customWidth="1"/>
    <col min="35" max="37" width="5.8984375" style="9" customWidth="1"/>
    <col min="38" max="38" width="40.8984375" style="9" customWidth="1"/>
    <col min="39" max="39" width="6.59765625" style="9" customWidth="1"/>
    <col min="40" max="45" width="4.69921875" style="9" customWidth="1"/>
    <col min="46" max="48" width="9" style="9" customWidth="1"/>
    <col min="49" max="49" width="4.8984375" style="9" customWidth="1"/>
    <col min="50" max="50" width="22.09765625" style="9" customWidth="1"/>
    <col min="51" max="53" width="5.8984375" style="9" customWidth="1"/>
    <col min="54" max="54" width="40.8984375" style="9" customWidth="1"/>
    <col min="55" max="55" width="6.59765625" style="9" customWidth="1"/>
    <col min="56" max="61" width="4.69921875" style="9" customWidth="1"/>
    <col min="62" max="64" width="9" style="9" customWidth="1"/>
    <col min="65" max="65" width="4.8984375" style="9" customWidth="1"/>
    <col min="66" max="66" width="22.09765625" style="9" customWidth="1"/>
    <col min="67" max="69" width="5.8984375" style="9" customWidth="1"/>
    <col min="70" max="70" width="40.8984375" style="9" customWidth="1"/>
    <col min="71" max="71" width="6.59765625" style="9" customWidth="1"/>
    <col min="72" max="77" width="4.69921875" style="9" customWidth="1"/>
    <col min="78" max="80" width="9" style="9" customWidth="1"/>
    <col min="81" max="81" width="4.8984375" style="9" customWidth="1"/>
    <col min="82" max="82" width="22.09765625" style="9" customWidth="1"/>
    <col min="83" max="85" width="5.8984375" style="9" customWidth="1"/>
    <col min="86" max="86" width="40.8984375" style="9" customWidth="1"/>
    <col min="87" max="87" width="6.59765625" style="9" customWidth="1"/>
    <col min="88" max="93" width="4.69921875" style="9" customWidth="1"/>
    <col min="94" max="96" width="9" style="9" customWidth="1"/>
    <col min="97" max="97" width="4.8984375" style="9" customWidth="1"/>
    <col min="98" max="98" width="22.09765625" style="9" customWidth="1"/>
    <col min="99" max="101" width="5.8984375" style="9" customWidth="1"/>
    <col min="102" max="102" width="40.8984375" style="9" customWidth="1"/>
    <col min="103" max="103" width="6.59765625" style="9" customWidth="1"/>
    <col min="104" max="109" width="4.69921875" style="9" customWidth="1"/>
    <col min="110" max="112" width="9" style="9" customWidth="1"/>
    <col min="113" max="113" width="4.8984375" style="9" customWidth="1"/>
    <col min="114" max="114" width="22.09765625" style="9" customWidth="1"/>
    <col min="115" max="117" width="5.8984375" style="9" customWidth="1"/>
    <col min="118" max="118" width="40.8984375" style="9" customWidth="1"/>
    <col min="119" max="119" width="6.59765625" style="9" customWidth="1"/>
    <col min="120" max="125" width="4.69921875" style="9" customWidth="1"/>
    <col min="126" max="128" width="9" style="9" customWidth="1"/>
    <col min="129" max="129" width="4.8984375" style="9" customWidth="1"/>
    <col min="130" max="130" width="22.09765625" style="9" customWidth="1"/>
    <col min="131" max="133" width="5.8984375" style="9" customWidth="1"/>
    <col min="134" max="134" width="40.8984375" style="9" customWidth="1"/>
    <col min="135" max="135" width="6.59765625" style="9" customWidth="1"/>
    <col min="136" max="141" width="4.69921875" style="9" customWidth="1"/>
    <col min="142" max="144" width="9" style="9" customWidth="1"/>
    <col min="145" max="145" width="4.8984375" style="9" customWidth="1"/>
    <col min="146" max="146" width="22.09765625" style="9" customWidth="1"/>
    <col min="147" max="149" width="5.8984375" style="9" customWidth="1"/>
    <col min="150" max="150" width="40.8984375" style="9" customWidth="1"/>
    <col min="151" max="151" width="6.59765625" style="9" customWidth="1"/>
    <col min="152" max="157" width="4.69921875" style="9" customWidth="1"/>
    <col min="158" max="160" width="9" style="9" customWidth="1"/>
    <col min="161" max="161" width="4.8984375" style="9" customWidth="1"/>
    <col min="162" max="162" width="22.09765625" style="9" customWidth="1"/>
    <col min="163" max="165" width="5.8984375" style="9" customWidth="1"/>
    <col min="166" max="166" width="40.8984375" style="9" customWidth="1"/>
    <col min="167" max="167" width="6.59765625" style="9" customWidth="1"/>
    <col min="168" max="173" width="4.69921875" style="9" customWidth="1"/>
    <col min="174" max="176" width="9" style="9" customWidth="1"/>
    <col min="177" max="177" width="4.8984375" style="9" customWidth="1"/>
    <col min="178" max="178" width="22.09765625" style="9" customWidth="1"/>
    <col min="179" max="181" width="5.8984375" style="9" customWidth="1"/>
    <col min="182" max="182" width="40.8984375" style="9" customWidth="1"/>
    <col min="183" max="183" width="6.59765625" style="9" customWidth="1"/>
    <col min="184" max="189" width="4.69921875" style="9" customWidth="1"/>
    <col min="190" max="192" width="9" style="9" customWidth="1"/>
    <col min="193" max="193" width="4.8984375" style="9" customWidth="1"/>
    <col min="194" max="194" width="22.09765625" style="9" customWidth="1"/>
    <col min="195" max="197" width="5.8984375" style="9" customWidth="1"/>
    <col min="198" max="198" width="40.8984375" style="9" customWidth="1"/>
    <col min="199" max="199" width="6.59765625" style="9" customWidth="1"/>
    <col min="200" max="205" width="4.69921875" style="9" customWidth="1"/>
    <col min="206" max="208" width="9" style="9" customWidth="1"/>
    <col min="209" max="209" width="4.8984375" style="9" customWidth="1"/>
    <col min="210" max="210" width="22.09765625" style="9" customWidth="1"/>
    <col min="211" max="213" width="5.8984375" style="9" customWidth="1"/>
    <col min="214" max="214" width="40.8984375" style="9" customWidth="1"/>
    <col min="215" max="215" width="6.59765625" style="9" customWidth="1"/>
    <col min="216" max="221" width="4.69921875" style="9" customWidth="1"/>
    <col min="222" max="224" width="9" style="9" customWidth="1"/>
    <col min="225" max="225" width="4.8984375" style="9" customWidth="1"/>
    <col min="226" max="226" width="22.09765625" style="9" customWidth="1"/>
    <col min="227" max="229" width="5.8984375" style="9" customWidth="1"/>
    <col min="230" max="230" width="40.8984375" style="9" customWidth="1"/>
    <col min="231" max="231" width="6.59765625" style="9" customWidth="1"/>
    <col min="232" max="237" width="4.69921875" style="9" customWidth="1"/>
    <col min="238" max="240" width="9" style="9" customWidth="1"/>
    <col min="241" max="241" width="4.8984375" style="9" customWidth="1"/>
    <col min="242" max="242" width="22.09765625" style="9" customWidth="1"/>
    <col min="243" max="245" width="5.8984375" style="9" customWidth="1"/>
    <col min="246" max="246" width="40.8984375" style="9" customWidth="1"/>
    <col min="247" max="247" width="6.59765625" style="9" customWidth="1"/>
    <col min="248" max="253" width="4.69921875" style="9" customWidth="1"/>
    <col min="254" max="16384" width="9" style="9" customWidth="1"/>
  </cols>
  <sheetData>
    <row r="3" spans="1:12" ht="12">
      <c r="A3" s="13"/>
      <c r="B3" s="14"/>
      <c r="C3" s="77" t="s">
        <v>0</v>
      </c>
      <c r="D3" s="13"/>
      <c r="E3" s="13"/>
      <c r="F3" s="13"/>
      <c r="G3" s="159" t="s">
        <v>243</v>
      </c>
      <c r="H3" s="13"/>
      <c r="I3" s="13"/>
      <c r="J3" s="13"/>
      <c r="K3" s="13"/>
      <c r="L3" s="13"/>
    </row>
    <row r="4" spans="1:12" ht="12">
      <c r="A4" s="13"/>
      <c r="B4" s="14"/>
      <c r="C4" s="77" t="s">
        <v>1</v>
      </c>
      <c r="D4" s="13"/>
      <c r="E4" s="13"/>
      <c r="F4" s="13"/>
      <c r="G4" s="39"/>
      <c r="H4" s="13"/>
      <c r="I4" s="13"/>
      <c r="J4" s="13"/>
      <c r="K4" s="13"/>
      <c r="L4" s="13"/>
    </row>
    <row r="5" spans="1:12" ht="12">
      <c r="A5" s="13"/>
      <c r="B5" s="14"/>
      <c r="C5" s="77" t="s">
        <v>2</v>
      </c>
      <c r="D5" s="13"/>
      <c r="E5" s="13"/>
      <c r="F5" s="13"/>
      <c r="G5" s="39"/>
      <c r="H5" s="13"/>
      <c r="I5" s="13"/>
      <c r="J5" s="13"/>
      <c r="K5" s="13"/>
      <c r="L5" s="13"/>
    </row>
    <row r="6" spans="1:12" ht="12">
      <c r="A6" s="13"/>
      <c r="B6" s="14"/>
      <c r="C6" s="13"/>
      <c r="D6" s="13"/>
      <c r="E6" s="13"/>
      <c r="F6" s="13"/>
      <c r="G6" s="39"/>
      <c r="H6" s="13"/>
      <c r="I6" s="13"/>
      <c r="J6" s="13"/>
      <c r="K6" s="13"/>
      <c r="L6" s="13"/>
    </row>
    <row r="7" spans="1:12" s="40" customFormat="1" ht="12">
      <c r="A7" s="16"/>
      <c r="B7" s="20"/>
      <c r="C7" s="18"/>
      <c r="D7" s="18" t="s">
        <v>3</v>
      </c>
      <c r="E7" s="18" t="s">
        <v>4</v>
      </c>
      <c r="F7" s="26" t="s">
        <v>5</v>
      </c>
      <c r="G7" s="223" t="s">
        <v>6</v>
      </c>
      <c r="H7" s="224"/>
      <c r="I7" s="224"/>
      <c r="J7" s="224"/>
      <c r="K7" s="224"/>
      <c r="L7" s="224"/>
    </row>
    <row r="8" spans="1:12" s="40" customFormat="1" ht="14.25" customHeight="1">
      <c r="A8" s="16" t="s">
        <v>7</v>
      </c>
      <c r="B8" s="20" t="s">
        <v>214</v>
      </c>
      <c r="C8" s="18" t="s">
        <v>9</v>
      </c>
      <c r="D8" s="18" t="s">
        <v>10</v>
      </c>
      <c r="E8" s="18" t="s">
        <v>11</v>
      </c>
      <c r="F8" s="17" t="s">
        <v>12</v>
      </c>
      <c r="G8" s="16" t="s">
        <v>13</v>
      </c>
      <c r="H8" s="17" t="s">
        <v>14</v>
      </c>
      <c r="I8" s="17" t="s">
        <v>15</v>
      </c>
      <c r="J8" s="17" t="s">
        <v>16</v>
      </c>
      <c r="K8" s="17" t="s">
        <v>87</v>
      </c>
      <c r="L8" s="17" t="s">
        <v>18</v>
      </c>
    </row>
    <row r="9" spans="1:12" s="40" customFormat="1" ht="40.5" customHeight="1">
      <c r="A9" s="17">
        <v>1</v>
      </c>
      <c r="B9" s="42" t="s">
        <v>19</v>
      </c>
      <c r="C9" s="98">
        <v>3</v>
      </c>
      <c r="D9" s="99" t="s">
        <v>20</v>
      </c>
      <c r="E9" s="100" t="s">
        <v>21</v>
      </c>
      <c r="F9" s="101" t="s">
        <v>215</v>
      </c>
      <c r="G9" s="102">
        <v>30</v>
      </c>
      <c r="H9" s="76">
        <v>30</v>
      </c>
      <c r="I9" s="76"/>
      <c r="J9" s="76"/>
      <c r="K9" s="76"/>
      <c r="L9" s="76"/>
    </row>
    <row r="10" spans="1:12" ht="40.5" customHeight="1">
      <c r="A10" s="33">
        <v>2</v>
      </c>
      <c r="B10" s="103" t="s">
        <v>23</v>
      </c>
      <c r="C10" s="104">
        <v>7</v>
      </c>
      <c r="D10" s="105" t="s">
        <v>24</v>
      </c>
      <c r="E10" s="100" t="s">
        <v>21</v>
      </c>
      <c r="F10" s="106" t="s">
        <v>25</v>
      </c>
      <c r="G10" s="102">
        <v>70</v>
      </c>
      <c r="H10" s="73">
        <v>70</v>
      </c>
      <c r="I10" s="73"/>
      <c r="J10" s="73"/>
      <c r="K10" s="73"/>
      <c r="L10" s="73"/>
    </row>
    <row r="11" spans="1:12" ht="40.5" customHeight="1">
      <c r="A11" s="73">
        <v>3</v>
      </c>
      <c r="B11" s="103" t="s">
        <v>26</v>
      </c>
      <c r="C11" s="104">
        <v>1</v>
      </c>
      <c r="D11" s="105" t="s">
        <v>20</v>
      </c>
      <c r="E11" s="100" t="s">
        <v>21</v>
      </c>
      <c r="F11" s="106" t="s">
        <v>25</v>
      </c>
      <c r="G11" s="102">
        <v>15</v>
      </c>
      <c r="H11" s="73">
        <v>15</v>
      </c>
      <c r="I11" s="73"/>
      <c r="J11" s="73"/>
      <c r="K11" s="73"/>
      <c r="L11" s="73"/>
    </row>
    <row r="12" spans="1:12" ht="40.5" customHeight="1">
      <c r="A12" s="33">
        <v>4</v>
      </c>
      <c r="B12" s="103" t="s">
        <v>27</v>
      </c>
      <c r="C12" s="104">
        <v>4</v>
      </c>
      <c r="D12" s="105" t="s">
        <v>24</v>
      </c>
      <c r="E12" s="100" t="s">
        <v>21</v>
      </c>
      <c r="F12" s="101" t="s">
        <v>215</v>
      </c>
      <c r="G12" s="102">
        <v>45</v>
      </c>
      <c r="H12" s="73">
        <v>45</v>
      </c>
      <c r="I12" s="73"/>
      <c r="J12" s="73"/>
      <c r="K12" s="73"/>
      <c r="L12" s="73"/>
    </row>
    <row r="13" spans="1:12" ht="40.5" customHeight="1">
      <c r="A13" s="33">
        <v>5</v>
      </c>
      <c r="B13" s="103" t="s">
        <v>28</v>
      </c>
      <c r="C13" s="200">
        <v>3</v>
      </c>
      <c r="D13" s="105" t="s">
        <v>20</v>
      </c>
      <c r="E13" s="196" t="s">
        <v>21</v>
      </c>
      <c r="F13" s="106" t="s">
        <v>25</v>
      </c>
      <c r="G13" s="102">
        <v>20</v>
      </c>
      <c r="H13" s="73">
        <v>20</v>
      </c>
      <c r="I13" s="73"/>
      <c r="J13" s="73"/>
      <c r="K13" s="73"/>
      <c r="L13" s="73"/>
    </row>
    <row r="14" spans="1:12" ht="40.5" customHeight="1">
      <c r="A14" s="33">
        <v>6</v>
      </c>
      <c r="B14" s="103" t="s">
        <v>28</v>
      </c>
      <c r="C14" s="201"/>
      <c r="D14" s="105" t="s">
        <v>20</v>
      </c>
      <c r="E14" s="197"/>
      <c r="F14" s="101" t="s">
        <v>215</v>
      </c>
      <c r="G14" s="102">
        <v>15</v>
      </c>
      <c r="H14" s="73">
        <v>15</v>
      </c>
      <c r="I14" s="73"/>
      <c r="J14" s="73"/>
      <c r="K14" s="73"/>
      <c r="L14" s="73"/>
    </row>
    <row r="15" spans="1:12" ht="40.5" customHeight="1">
      <c r="A15" s="33">
        <v>7</v>
      </c>
      <c r="B15" s="103" t="s">
        <v>29</v>
      </c>
      <c r="C15" s="104">
        <v>2</v>
      </c>
      <c r="D15" s="105" t="s">
        <v>20</v>
      </c>
      <c r="E15" s="100" t="s">
        <v>21</v>
      </c>
      <c r="F15" s="106" t="s">
        <v>25</v>
      </c>
      <c r="G15" s="102">
        <v>24</v>
      </c>
      <c r="H15" s="73">
        <v>24</v>
      </c>
      <c r="I15" s="73"/>
      <c r="J15" s="73"/>
      <c r="K15" s="73"/>
      <c r="L15" s="73"/>
    </row>
    <row r="16" spans="1:12" ht="40.5" customHeight="1">
      <c r="A16" s="33">
        <v>8</v>
      </c>
      <c r="B16" s="103" t="s">
        <v>30</v>
      </c>
      <c r="C16" s="200">
        <v>3</v>
      </c>
      <c r="D16" s="105" t="s">
        <v>20</v>
      </c>
      <c r="E16" s="196" t="s">
        <v>21</v>
      </c>
      <c r="F16" s="106" t="s">
        <v>25</v>
      </c>
      <c r="G16" s="102">
        <v>20</v>
      </c>
      <c r="H16" s="73">
        <v>20</v>
      </c>
      <c r="I16" s="73"/>
      <c r="J16" s="73"/>
      <c r="K16" s="73"/>
      <c r="L16" s="73"/>
    </row>
    <row r="17" spans="1:12" ht="40.5" customHeight="1">
      <c r="A17" s="33">
        <v>9</v>
      </c>
      <c r="B17" s="103" t="s">
        <v>30</v>
      </c>
      <c r="C17" s="201"/>
      <c r="D17" s="105" t="s">
        <v>20</v>
      </c>
      <c r="E17" s="197"/>
      <c r="F17" s="101" t="s">
        <v>215</v>
      </c>
      <c r="G17" s="102">
        <v>10</v>
      </c>
      <c r="H17" s="73">
        <v>10</v>
      </c>
      <c r="I17" s="73"/>
      <c r="J17" s="73"/>
      <c r="K17" s="73"/>
      <c r="L17" s="73"/>
    </row>
    <row r="18" spans="1:12" ht="40.5" customHeight="1">
      <c r="A18" s="33">
        <v>10</v>
      </c>
      <c r="B18" s="103" t="s">
        <v>31</v>
      </c>
      <c r="C18" s="104">
        <v>1</v>
      </c>
      <c r="D18" s="105" t="s">
        <v>32</v>
      </c>
      <c r="E18" s="105" t="s">
        <v>33</v>
      </c>
      <c r="F18" s="106" t="s">
        <v>34</v>
      </c>
      <c r="G18" s="102">
        <v>24</v>
      </c>
      <c r="H18" s="73">
        <v>24</v>
      </c>
      <c r="I18" s="73"/>
      <c r="J18" s="73"/>
      <c r="K18" s="73"/>
      <c r="L18" s="73"/>
    </row>
    <row r="19" spans="1:12" ht="40.5" customHeight="1">
      <c r="A19" s="33">
        <v>11</v>
      </c>
      <c r="B19" s="103" t="s">
        <v>35</v>
      </c>
      <c r="C19" s="104">
        <v>1</v>
      </c>
      <c r="D19" s="105" t="s">
        <v>24</v>
      </c>
      <c r="E19" s="105" t="s">
        <v>33</v>
      </c>
      <c r="F19" s="101" t="s">
        <v>215</v>
      </c>
      <c r="G19" s="102">
        <v>10</v>
      </c>
      <c r="H19" s="73">
        <v>10</v>
      </c>
      <c r="I19" s="73"/>
      <c r="J19" s="73"/>
      <c r="K19" s="73"/>
      <c r="L19" s="73"/>
    </row>
    <row r="20" spans="1:12" ht="40.5" customHeight="1">
      <c r="A20" s="33">
        <v>12</v>
      </c>
      <c r="B20" s="103" t="s">
        <v>36</v>
      </c>
      <c r="C20" s="104">
        <v>1</v>
      </c>
      <c r="D20" s="105" t="s">
        <v>32</v>
      </c>
      <c r="E20" s="105" t="s">
        <v>33</v>
      </c>
      <c r="F20" s="101" t="s">
        <v>215</v>
      </c>
      <c r="G20" s="102">
        <v>10</v>
      </c>
      <c r="H20" s="73">
        <v>10</v>
      </c>
      <c r="I20" s="73"/>
      <c r="J20" s="73"/>
      <c r="K20" s="73"/>
      <c r="L20" s="73"/>
    </row>
    <row r="21" spans="1:12" ht="40.5" customHeight="1">
      <c r="A21" s="33">
        <v>13</v>
      </c>
      <c r="B21" s="103" t="s">
        <v>37</v>
      </c>
      <c r="C21" s="104">
        <v>1</v>
      </c>
      <c r="D21" s="105" t="s">
        <v>32</v>
      </c>
      <c r="E21" s="105" t="s">
        <v>33</v>
      </c>
      <c r="F21" s="101" t="s">
        <v>215</v>
      </c>
      <c r="G21" s="102">
        <v>30</v>
      </c>
      <c r="H21" s="73">
        <v>30</v>
      </c>
      <c r="I21" s="73"/>
      <c r="J21" s="73"/>
      <c r="K21" s="73"/>
      <c r="L21" s="73"/>
    </row>
    <row r="22" spans="1:12" ht="40.5" customHeight="1">
      <c r="A22" s="33">
        <v>14</v>
      </c>
      <c r="B22" s="103" t="s">
        <v>38</v>
      </c>
      <c r="C22" s="104">
        <v>1</v>
      </c>
      <c r="D22" s="105" t="s">
        <v>32</v>
      </c>
      <c r="E22" s="105" t="s">
        <v>33</v>
      </c>
      <c r="F22" s="106" t="s">
        <v>25</v>
      </c>
      <c r="G22" s="102">
        <v>15</v>
      </c>
      <c r="H22" s="73">
        <v>15</v>
      </c>
      <c r="I22" s="73"/>
      <c r="J22" s="73"/>
      <c r="K22" s="73"/>
      <c r="L22" s="73"/>
    </row>
    <row r="23" spans="1:12" ht="40.5" customHeight="1">
      <c r="A23" s="33">
        <v>15</v>
      </c>
      <c r="B23" s="103" t="s">
        <v>39</v>
      </c>
      <c r="C23" s="104">
        <v>1</v>
      </c>
      <c r="D23" s="105" t="s">
        <v>32</v>
      </c>
      <c r="E23" s="105" t="s">
        <v>33</v>
      </c>
      <c r="F23" s="106" t="s">
        <v>40</v>
      </c>
      <c r="G23" s="102">
        <v>14</v>
      </c>
      <c r="H23" s="73">
        <v>14</v>
      </c>
      <c r="I23" s="73"/>
      <c r="J23" s="73"/>
      <c r="K23" s="73"/>
      <c r="L23" s="73"/>
    </row>
    <row r="24" spans="1:12" ht="40.5" customHeight="1">
      <c r="A24" s="33">
        <v>16</v>
      </c>
      <c r="B24" s="103" t="s">
        <v>41</v>
      </c>
      <c r="C24" s="104">
        <v>2</v>
      </c>
      <c r="D24" s="105" t="s">
        <v>32</v>
      </c>
      <c r="E24" s="105" t="s">
        <v>33</v>
      </c>
      <c r="F24" s="101" t="s">
        <v>215</v>
      </c>
      <c r="G24" s="102">
        <v>40</v>
      </c>
      <c r="H24" s="73">
        <v>36</v>
      </c>
      <c r="I24" s="73">
        <v>4</v>
      </c>
      <c r="J24" s="73"/>
      <c r="K24" s="73"/>
      <c r="L24" s="73"/>
    </row>
    <row r="25" spans="1:12" ht="40.5" customHeight="1">
      <c r="A25" s="33">
        <v>17</v>
      </c>
      <c r="B25" s="103" t="s">
        <v>42</v>
      </c>
      <c r="C25" s="104">
        <v>1</v>
      </c>
      <c r="D25" s="105" t="s">
        <v>20</v>
      </c>
      <c r="E25" s="105" t="s">
        <v>33</v>
      </c>
      <c r="F25" s="101" t="s">
        <v>215</v>
      </c>
      <c r="G25" s="102">
        <v>10</v>
      </c>
      <c r="H25" s="73">
        <v>10</v>
      </c>
      <c r="I25" s="73"/>
      <c r="J25" s="73"/>
      <c r="K25" s="73"/>
      <c r="L25" s="73"/>
    </row>
    <row r="26" spans="1:12" ht="40.5" customHeight="1">
      <c r="A26" s="33">
        <v>18</v>
      </c>
      <c r="B26" s="103" t="s">
        <v>43</v>
      </c>
      <c r="C26" s="104">
        <v>1</v>
      </c>
      <c r="D26" s="105" t="s">
        <v>20</v>
      </c>
      <c r="E26" s="105" t="s">
        <v>33</v>
      </c>
      <c r="F26" s="106" t="s">
        <v>25</v>
      </c>
      <c r="G26" s="102">
        <v>30</v>
      </c>
      <c r="H26" s="73">
        <v>30</v>
      </c>
      <c r="I26" s="73"/>
      <c r="J26" s="73"/>
      <c r="K26" s="73"/>
      <c r="L26" s="73"/>
    </row>
    <row r="27" spans="1:12" ht="40.5" customHeight="1">
      <c r="A27" s="33">
        <v>19</v>
      </c>
      <c r="B27" s="103" t="s">
        <v>44</v>
      </c>
      <c r="C27" s="104">
        <v>1</v>
      </c>
      <c r="D27" s="105" t="s">
        <v>24</v>
      </c>
      <c r="E27" s="105" t="s">
        <v>33</v>
      </c>
      <c r="F27" s="106" t="s">
        <v>25</v>
      </c>
      <c r="G27" s="102">
        <v>26</v>
      </c>
      <c r="H27" s="73">
        <v>26</v>
      </c>
      <c r="I27" s="73"/>
      <c r="J27" s="73"/>
      <c r="K27" s="73"/>
      <c r="L27" s="73"/>
    </row>
    <row r="28" spans="1:12" ht="40.5" customHeight="1">
      <c r="A28" s="33">
        <v>20</v>
      </c>
      <c r="B28" s="103" t="s">
        <v>45</v>
      </c>
      <c r="C28" s="104">
        <v>1</v>
      </c>
      <c r="D28" s="105" t="s">
        <v>24</v>
      </c>
      <c r="E28" s="105" t="s">
        <v>33</v>
      </c>
      <c r="F28" s="106" t="s">
        <v>25</v>
      </c>
      <c r="G28" s="102">
        <v>6</v>
      </c>
      <c r="H28" s="73">
        <v>6</v>
      </c>
      <c r="I28" s="73"/>
      <c r="J28" s="73"/>
      <c r="K28" s="73"/>
      <c r="L28" s="73"/>
    </row>
    <row r="29" spans="1:12" ht="40.5" customHeight="1">
      <c r="A29" s="33">
        <v>21</v>
      </c>
      <c r="B29" s="103" t="s">
        <v>46</v>
      </c>
      <c r="C29" s="104">
        <v>1</v>
      </c>
      <c r="D29" s="105" t="s">
        <v>20</v>
      </c>
      <c r="E29" s="105" t="s">
        <v>33</v>
      </c>
      <c r="F29" s="106" t="s">
        <v>25</v>
      </c>
      <c r="G29" s="102">
        <v>20</v>
      </c>
      <c r="H29" s="73">
        <v>20</v>
      </c>
      <c r="I29" s="73"/>
      <c r="J29" s="73"/>
      <c r="K29" s="73"/>
      <c r="L29" s="73"/>
    </row>
    <row r="30" spans="1:12" ht="40.5" customHeight="1">
      <c r="A30" s="33">
        <v>22</v>
      </c>
      <c r="B30" s="103" t="s">
        <v>47</v>
      </c>
      <c r="C30" s="104">
        <v>1</v>
      </c>
      <c r="D30" s="105" t="s">
        <v>32</v>
      </c>
      <c r="E30" s="105" t="s">
        <v>33</v>
      </c>
      <c r="F30" s="101" t="s">
        <v>215</v>
      </c>
      <c r="G30" s="102">
        <v>12</v>
      </c>
      <c r="H30" s="73">
        <v>8</v>
      </c>
      <c r="I30" s="73">
        <v>4</v>
      </c>
      <c r="J30" s="73"/>
      <c r="K30" s="73"/>
      <c r="L30" s="73"/>
    </row>
    <row r="31" spans="1:12" ht="40.5" customHeight="1">
      <c r="A31" s="33">
        <v>23</v>
      </c>
      <c r="B31" s="103" t="s">
        <v>48</v>
      </c>
      <c r="C31" s="104">
        <v>1</v>
      </c>
      <c r="D31" s="105" t="s">
        <v>20</v>
      </c>
      <c r="E31" s="105" t="s">
        <v>33</v>
      </c>
      <c r="F31" s="101" t="s">
        <v>215</v>
      </c>
      <c r="G31" s="102">
        <v>10</v>
      </c>
      <c r="H31" s="73">
        <v>6</v>
      </c>
      <c r="I31" s="73">
        <v>4</v>
      </c>
      <c r="J31" s="73"/>
      <c r="K31" s="73"/>
      <c r="L31" s="73"/>
    </row>
    <row r="32" spans="1:12" ht="40.5" customHeight="1">
      <c r="A32" s="33">
        <v>24</v>
      </c>
      <c r="B32" s="103" t="s">
        <v>49</v>
      </c>
      <c r="C32" s="104">
        <v>1</v>
      </c>
      <c r="D32" s="105" t="s">
        <v>32</v>
      </c>
      <c r="E32" s="105" t="s">
        <v>33</v>
      </c>
      <c r="F32" s="106" t="s">
        <v>25</v>
      </c>
      <c r="G32" s="102">
        <v>15</v>
      </c>
      <c r="H32" s="73">
        <v>15</v>
      </c>
      <c r="I32" s="73"/>
      <c r="J32" s="73"/>
      <c r="K32" s="73"/>
      <c r="L32" s="73"/>
    </row>
    <row r="33" spans="1:12" ht="40.5" customHeight="1">
      <c r="A33" s="33">
        <v>25</v>
      </c>
      <c r="B33" s="103" t="s">
        <v>50</v>
      </c>
      <c r="C33" s="104">
        <v>1</v>
      </c>
      <c r="D33" s="105" t="s">
        <v>32</v>
      </c>
      <c r="E33" s="105" t="s">
        <v>33</v>
      </c>
      <c r="F33" s="106" t="s">
        <v>239</v>
      </c>
      <c r="G33" s="102">
        <v>20</v>
      </c>
      <c r="H33" s="73">
        <v>10</v>
      </c>
      <c r="I33" s="73">
        <v>10</v>
      </c>
      <c r="J33" s="73"/>
      <c r="K33" s="73"/>
      <c r="L33" s="73"/>
    </row>
    <row r="34" spans="1:12" ht="40.5" customHeight="1">
      <c r="A34" s="33">
        <v>26</v>
      </c>
      <c r="B34" s="103" t="s">
        <v>51</v>
      </c>
      <c r="C34" s="104">
        <v>20</v>
      </c>
      <c r="D34" s="105" t="s">
        <v>32</v>
      </c>
      <c r="E34" s="105" t="s">
        <v>33</v>
      </c>
      <c r="F34" s="106" t="s">
        <v>52</v>
      </c>
      <c r="G34" s="102">
        <v>0</v>
      </c>
      <c r="H34" s="73"/>
      <c r="I34" s="73"/>
      <c r="J34" s="73"/>
      <c r="K34" s="73"/>
      <c r="L34" s="73"/>
    </row>
    <row r="35" spans="1:12" ht="12">
      <c r="A35" s="108"/>
      <c r="B35" s="46" t="s">
        <v>53</v>
      </c>
      <c r="C35" s="109">
        <v>60</v>
      </c>
      <c r="D35" s="195" t="s">
        <v>212</v>
      </c>
      <c r="E35" s="195"/>
      <c r="F35" s="195"/>
      <c r="G35" s="110">
        <v>541</v>
      </c>
      <c r="H35" s="110">
        <v>519</v>
      </c>
      <c r="I35" s="110">
        <v>22</v>
      </c>
      <c r="J35" s="110"/>
      <c r="K35" s="111"/>
      <c r="L35" s="111"/>
    </row>
  </sheetData>
  <sheetProtection/>
  <mergeCells count="6">
    <mergeCell ref="G7:L7"/>
    <mergeCell ref="E16:E17"/>
    <mergeCell ref="E13:E14"/>
    <mergeCell ref="C13:C14"/>
    <mergeCell ref="C16:C17"/>
    <mergeCell ref="D35:F35"/>
  </mergeCells>
  <printOptions/>
  <pageMargins left="0.7" right="0.7" top="0.75" bottom="0.75" header="0.3" footer="0.3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Warszawski Uniwersytet Medyczny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m.hys-witkowska</dc:creator>
  <cp:keywords/>
  <dc:description/>
  <cp:lastModifiedBy>Agnieszka Kubiszewska</cp:lastModifiedBy>
  <cp:lastPrinted>2016-09-29T07:34:33Z</cp:lastPrinted>
  <dcterms:created xsi:type="dcterms:W3CDTF">2014-09-02T08:27:23Z</dcterms:created>
  <dcterms:modified xsi:type="dcterms:W3CDTF">2017-01-09T10:06:37Z</dcterms:modified>
  <cp:category/>
  <cp:version/>
  <cp:contentType/>
  <cp:contentStatus/>
</cp:coreProperties>
</file>